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SQL\Export\"/>
    </mc:Choice>
  </mc:AlternateContent>
  <bookViews>
    <workbookView xWindow="0" yWindow="0" windowWidth="0" windowHeight="0"/>
  </bookViews>
  <sheets>
    <sheet name="Rekapitulace stavby" sheetId="1" r:id="rId1"/>
    <sheet name="D1.01.1 - Stavební" sheetId="2" r:id="rId2"/>
    <sheet name="OVN - Ostatní a vedlejš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'D1.01.1 - Stavební'!$C$122:$K$230</definedName>
    <definedName name="_xlnm.Print_Area" localSheetId="1">'D1.01.1 - Stavební'!$C$4:$J$76,'D1.01.1 - Stavební'!$C$82:$J$104,'D1.01.1 - Stavební'!$C$110:$K$230</definedName>
    <definedName name="_xlnm.Print_Titles" localSheetId="1">'D1.01.1 - Stavební'!$122:$122</definedName>
    <definedName name="_xlnm._FilterDatabase" localSheetId="2" hidden="1">'OVN - Ostatní a vedlejší ...'!$C$121:$K$219</definedName>
    <definedName name="_xlnm.Print_Area" localSheetId="2">'OVN - Ostatní a vedlejší ...'!$C$4:$J$76,'OVN - Ostatní a vedlejší ...'!$C$82:$J$103,'OVN - Ostatní a vedlejší ...'!$C$109:$K$219</definedName>
    <definedName name="_xlnm.Print_Titles" localSheetId="2">'OVN - Ostatní a vedlejší ...'!$121:$121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11"/>
  <c r="BH211"/>
  <c r="BG211"/>
  <c r="BF211"/>
  <c r="T211"/>
  <c r="T210"/>
  <c r="R211"/>
  <c r="R210"/>
  <c r="P211"/>
  <c r="P210"/>
  <c r="BI198"/>
  <c r="BH198"/>
  <c r="BG198"/>
  <c r="BF198"/>
  <c r="T198"/>
  <c r="T191"/>
  <c r="R198"/>
  <c r="R191"/>
  <c r="P198"/>
  <c r="P191"/>
  <c r="BI192"/>
  <c r="BH192"/>
  <c r="BG192"/>
  <c r="BF192"/>
  <c r="T192"/>
  <c r="R192"/>
  <c r="P192"/>
  <c r="BI186"/>
  <c r="BH186"/>
  <c r="BG186"/>
  <c r="BF186"/>
  <c r="T186"/>
  <c r="T185"/>
  <c r="R186"/>
  <c r="R185"/>
  <c r="P186"/>
  <c r="P185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1"/>
  <c r="BH161"/>
  <c r="BG161"/>
  <c r="BF161"/>
  <c r="T161"/>
  <c r="R161"/>
  <c r="P161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" r="J37"/>
  <c r="J36"/>
  <c i="1" r="AY95"/>
  <c i="2" r="J35"/>
  <c i="1" r="AX95"/>
  <c i="2"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0"/>
  <c r="BH200"/>
  <c r="BG200"/>
  <c r="BF200"/>
  <c r="T200"/>
  <c r="R200"/>
  <c r="P200"/>
  <c r="BI191"/>
  <c r="BH191"/>
  <c r="BG191"/>
  <c r="BF191"/>
  <c r="T191"/>
  <c r="R191"/>
  <c r="P191"/>
  <c r="BI182"/>
  <c r="BH182"/>
  <c r="BG182"/>
  <c r="BF182"/>
  <c r="T182"/>
  <c r="R182"/>
  <c r="P182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J120"/>
  <c r="F119"/>
  <c r="F117"/>
  <c r="E115"/>
  <c r="J92"/>
  <c r="F91"/>
  <c r="F89"/>
  <c r="E87"/>
  <c r="J21"/>
  <c r="E21"/>
  <c r="J91"/>
  <c r="J20"/>
  <c r="J18"/>
  <c r="E18"/>
  <c r="F92"/>
  <c r="J17"/>
  <c r="J12"/>
  <c r="J117"/>
  <c r="E7"/>
  <c r="E85"/>
  <c i="1" r="L90"/>
  <c r="AM90"/>
  <c r="AM89"/>
  <c r="L89"/>
  <c r="AM87"/>
  <c r="L87"/>
  <c r="L85"/>
  <c r="L84"/>
  <c i="2" r="J217"/>
  <c r="BK138"/>
  <c r="BK200"/>
  <c r="J156"/>
  <c i="1" r="AS94"/>
  <c i="2" r="J225"/>
  <c i="3" r="J186"/>
  <c r="BK211"/>
  <c r="J180"/>
  <c r="BK169"/>
  <c i="2" r="J200"/>
  <c r="J141"/>
  <c r="J219"/>
  <c r="J138"/>
  <c r="BK212"/>
  <c r="BK127"/>
  <c r="J147"/>
  <c i="3" r="J176"/>
  <c r="J211"/>
  <c r="J125"/>
  <c i="2" r="BK221"/>
  <c r="BK145"/>
  <c r="J160"/>
  <c r="J127"/>
  <c r="J228"/>
  <c r="BK156"/>
  <c r="J212"/>
  <c i="3" r="J149"/>
  <c r="J198"/>
  <c r="BK192"/>
  <c i="2" r="BK191"/>
  <c r="J132"/>
  <c r="BK225"/>
  <c r="BK229"/>
  <c r="J191"/>
  <c r="BK214"/>
  <c r="BK160"/>
  <c i="3" r="J145"/>
  <c r="BK180"/>
  <c r="BK176"/>
  <c i="2" r="BK219"/>
  <c r="J150"/>
  <c r="BK228"/>
  <c r="BK141"/>
  <c r="BK217"/>
  <c r="J172"/>
  <c r="BK172"/>
  <c r="J162"/>
  <c i="3" r="J192"/>
  <c r="BK149"/>
  <c r="BK152"/>
  <c i="2" r="BK162"/>
  <c r="J145"/>
  <c r="BK147"/>
  <c r="BK166"/>
  <c r="J210"/>
  <c r="J229"/>
  <c r="BK136"/>
  <c i="3" r="J169"/>
  <c r="BK125"/>
  <c r="BK198"/>
  <c r="BK186"/>
  <c i="2" r="BK150"/>
  <c r="J214"/>
  <c r="BK170"/>
  <c r="BK132"/>
  <c r="J182"/>
  <c r="BK210"/>
  <c r="J136"/>
  <c i="3" r="BK161"/>
  <c r="BK145"/>
  <c i="2" r="J180"/>
  <c r="BK180"/>
  <c r="BK175"/>
  <c r="J170"/>
  <c r="J221"/>
  <c r="J175"/>
  <c r="BK182"/>
  <c r="J166"/>
  <c i="3" r="J152"/>
  <c r="J161"/>
  <c i="2" l="1" r="P179"/>
  <c r="P224"/>
  <c r="P223"/>
  <c r="P126"/>
  <c r="T209"/>
  <c r="R126"/>
  <c r="BK209"/>
  <c r="J209"/>
  <c r="J101"/>
  <c i="3" r="R124"/>
  <c i="2" r="R179"/>
  <c r="T224"/>
  <c r="T223"/>
  <c i="3" r="BK124"/>
  <c r="J124"/>
  <c r="J98"/>
  <c r="BK168"/>
  <c r="J168"/>
  <c r="J99"/>
  <c i="2" r="BK126"/>
  <c r="R209"/>
  <c i="3" r="R168"/>
  <c i="2" r="T126"/>
  <c r="P209"/>
  <c i="3" r="P124"/>
  <c r="P123"/>
  <c r="P122"/>
  <c i="1" r="AU96"/>
  <c i="3" r="T168"/>
  <c i="2" r="BK179"/>
  <c r="J179"/>
  <c r="J100"/>
  <c r="BK224"/>
  <c r="J224"/>
  <c r="J103"/>
  <c i="3" r="P168"/>
  <c i="2" r="T179"/>
  <c r="R224"/>
  <c r="R223"/>
  <c i="3" r="T124"/>
  <c r="T123"/>
  <c r="T122"/>
  <c r="BK185"/>
  <c r="J185"/>
  <c r="J100"/>
  <c r="BK191"/>
  <c r="J191"/>
  <c r="J101"/>
  <c r="BK210"/>
  <c r="J210"/>
  <c r="J102"/>
  <c r="E85"/>
  <c r="F92"/>
  <c r="BE211"/>
  <c r="J89"/>
  <c r="BE192"/>
  <c i="2" r="J126"/>
  <c r="J99"/>
  <c i="3" r="BE145"/>
  <c r="BE176"/>
  <c r="BE152"/>
  <c r="BE125"/>
  <c r="BE186"/>
  <c i="2" r="BK223"/>
  <c r="J223"/>
  <c r="J102"/>
  <c i="3" r="BE149"/>
  <c r="BE161"/>
  <c r="BE169"/>
  <c r="BE180"/>
  <c r="BE198"/>
  <c i="2" r="E113"/>
  <c r="J119"/>
  <c r="BE127"/>
  <c r="BE180"/>
  <c r="BE166"/>
  <c r="BE225"/>
  <c r="BE138"/>
  <c r="BE141"/>
  <c r="BE147"/>
  <c r="BE150"/>
  <c r="BE156"/>
  <c r="BE175"/>
  <c r="BE210"/>
  <c r="BE214"/>
  <c r="J89"/>
  <c r="BE132"/>
  <c r="BE136"/>
  <c r="BE162"/>
  <c r="BE145"/>
  <c r="BE172"/>
  <c r="BE221"/>
  <c r="BE228"/>
  <c r="F120"/>
  <c r="BE160"/>
  <c r="BE191"/>
  <c r="BE200"/>
  <c r="BE212"/>
  <c r="BE217"/>
  <c r="BE219"/>
  <c r="BE170"/>
  <c r="BE182"/>
  <c r="BE229"/>
  <c r="F37"/>
  <c i="1" r="BD95"/>
  <c i="2" r="F34"/>
  <c i="1" r="BA95"/>
  <c i="3" r="J34"/>
  <c i="1" r="AW96"/>
  <c i="2" r="J34"/>
  <c i="1" r="AW95"/>
  <c i="2" r="F36"/>
  <c i="1" r="BC95"/>
  <c i="3" r="F34"/>
  <c i="1" r="BA96"/>
  <c i="3" r="F35"/>
  <c i="1" r="BB96"/>
  <c i="3" r="F36"/>
  <c i="1" r="BC96"/>
  <c i="3" r="F37"/>
  <c i="1" r="BD96"/>
  <c i="2" r="F35"/>
  <c i="1" r="BB95"/>
  <c i="2" l="1" r="T125"/>
  <c r="T124"/>
  <c r="T123"/>
  <c r="P125"/>
  <c r="P124"/>
  <c r="P123"/>
  <c i="1" r="AU95"/>
  <c i="2" r="BK125"/>
  <c r="BK124"/>
  <c r="J124"/>
  <c r="J97"/>
  <c r="R125"/>
  <c r="R124"/>
  <c r="R123"/>
  <c i="3" r="R123"/>
  <c r="R122"/>
  <c r="BK123"/>
  <c r="BK122"/>
  <c r="J122"/>
  <c r="J96"/>
  <c i="2" r="BK123"/>
  <c r="J123"/>
  <c i="1" r="BA94"/>
  <c r="W30"/>
  <c r="BD94"/>
  <c r="W33"/>
  <c r="AU94"/>
  <c r="BC94"/>
  <c r="AY94"/>
  <c r="BB94"/>
  <c r="W31"/>
  <c i="3" r="J33"/>
  <c i="1" r="AV96"/>
  <c r="AT96"/>
  <c i="2" r="F33"/>
  <c i="1" r="AZ95"/>
  <c i="2" r="J33"/>
  <c i="1" r="AV95"/>
  <c r="AT95"/>
  <c i="2" r="J30"/>
  <c i="1" r="AG95"/>
  <c i="3" r="F33"/>
  <c i="1" r="AZ96"/>
  <c i="3" l="1" r="J123"/>
  <c r="J97"/>
  <c i="2" r="J125"/>
  <c r="J98"/>
  <c i="1" r="AN95"/>
  <c i="2" r="J96"/>
  <c r="J39"/>
  <c i="3" r="J30"/>
  <c i="1" r="AG96"/>
  <c r="AW94"/>
  <c r="AK30"/>
  <c r="AZ94"/>
  <c r="W29"/>
  <c r="W32"/>
  <c r="AX94"/>
  <c i="3" l="1" r="J39"/>
  <c i="1"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<sst xmlns="http://schemas.openxmlformats.org/spreadsheetml/2006/main">
  <si>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</si>
  <si>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</si>
  <si>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</si>
  <si>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</si>
  <si>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</si>
  <si>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{238dbd0e-d096-49c2-b3c6-1e05d7142a26}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</si>
  <si>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</si>
  <si>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</si>
  <si>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</si>
  <si>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</si>
  <si>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</si>
  <si>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</si>
  <si>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</si>
  <si>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</si>
  <si>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201806_A6-18-P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</si>
  <si>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</si>
  <si>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</si>
  <si>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Pardubická nemocnice - výstavba urgentního příjmu - heliport</t>
  </si>
  <si>
    <t>KSO:</t>
  </si>
  <si>
    <t>CC-CZ:</t>
  </si>
  <si>
    <t>Místo:</t>
  </si>
  <si>
    <t>Pardubice</t>
  </si>
  <si>
    <t>Datum:</t>
  </si>
  <si>
    <t>21. 8. 2024</t>
  </si>
  <si>
    <t>Zadavatel:</t>
  </si>
  <si>
    <t>IČ:</t>
  </si>
  <si>
    <t>Pardubický kraj</t>
  </si>
  <si>
    <t>DIČ:</t>
  </si>
  <si>
    <t>Uchazeč:</t>
  </si>
  <si>
    <t>Vyplň údaj</t>
  </si>
  <si>
    <t>Projektant:</t>
  </si>
  <si>
    <t xml:space="preserve"> </t>
  </si>
  <si>
    <t>Zpracovatel:</t>
  </si>
  <si>
    <t>Ing. Avuk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</si>
  <si>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</si>
  <si>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</si>
  <si>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</si>
  <si>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</si>
  <si>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</si>
  <si>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</si>
  <si>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</si>
  <si>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</si>
  <si>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</si>
  <si>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</si>
  <si>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</si>
  <si>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</si>
  <si>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</si>
  <si>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</si>
  <si>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</si>
  <si>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</si>
  <si>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</si>
  <si>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</si>
  <si>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</si>
  <si>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</si>
  <si>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</si>
  <si>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</si>
  <si>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</si>
  <si>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</si>
  <si>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</si>
  <si>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</si>
  <si>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</si>
  <si>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</si>
  <si>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</si>
  <si>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</si>
  <si>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</si>
  <si>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</si>
  <si>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</si>
  <si>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</si>
  <si>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</si>
  <si>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</si>
  <si>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</si>
  <si>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</si>
  <si>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</si>
  <si>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</si>
  <si>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</si>
  <si>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</si>
  <si>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</si>
  <si>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</si>
  <si>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</si>
  <si>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</si>
  <si>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</si>
  <si>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D1.01.1</t>
  </si>
  <si>
    <t>Stavební</t>
  </si>
  <si>
    <t>STA</t>
  </si>
  <si>
    <t>1</t>
  </si>
  <si>
    <t>{d0d5d992-089a-4e14-8865-101561bd3bb7}</t>
  </si>
  <si>
    <t>2</t>
  </si>
  <si>
    <t>OVN</t>
  </si>
  <si>
    <t>Ostatní a vedlejší náklady</t>
  </si>
  <si>
    <t>VON</t>
  </si>
  <si>
    <t>{5daa5a99-bc69-4935-bb1a-00f58f470ffa}</t>
  </si>
  <si>
    <t>KRYCÍ LIST SOUPISU PRACÍ</t>
  </si>
  <si>
    <t>Objekt:</t>
  </si>
  <si>
    <t>D1.01.1 -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</si>
  <si>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</si>
  <si>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</si>
  <si>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</si>
  <si>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</si>
  <si>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</si>
  <si>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</si>
  <si>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</si>
  <si>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</si>
  <si>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</si>
  <si>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99 - Přesuny hmot a suti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</si>
  <si>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</si>
  <si>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</si>
  <si>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</si>
  <si>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</si>
  <si>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</si>
  <si>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</si>
  <si>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</si>
  <si>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</si>
  <si>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</si>
  <si>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</si>
  <si>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</si>
  <si>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</si>
  <si>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</si>
  <si>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</si>
  <si>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</si>
  <si>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</si>
  <si>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</si>
  <si>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</si>
  <si>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</si>
  <si>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</si>
  <si>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94</t>
  </si>
  <si>
    <t>Lešení a stavební výtahy</t>
  </si>
  <si>
    <t>K</t>
  </si>
  <si>
    <t>943211111</t>
  </si>
  <si>
    <t>Montáž lešení prostorového rámového lehkého s podlahami zatížení do 200 kg/m2 v do 10 m</t>
  </si>
  <si>
    <t>m3</t>
  </si>
  <si>
    <t>CS ÚRS 2024 01</t>
  </si>
  <si>
    <t>4</t>
  </si>
  <si>
    <t>3</t>
  </si>
  <si>
    <t>-467283782</t>
  </si>
  <si>
    <t>Online PSC</t>
  </si>
  <si>
    <t>https://podminky.urs.cz/item/CS_URS_2024_01/943211111</t>
  </si>
  <si>
    <t>VV</t>
  </si>
  <si>
    <t>27,0*2,5*2,5*2</t>
  </si>
  <si>
    <t>7,0*2,5*2,5*2</t>
  </si>
  <si>
    <t>18,0*2,5*2,5</t>
  </si>
  <si>
    <t>943211211</t>
  </si>
  <si>
    <t>Příplatek k lešení prostorovému rámovému lehkému s podlahami do 200 kg/m2 v do 10 m za každý den použití</t>
  </si>
  <si>
    <t>1941272989</t>
  </si>
  <si>
    <t>https://podminky.urs.cz/item/CS_URS_2024_01/943211211</t>
  </si>
  <si>
    <t>Předpoklad použití 30 dní</t>
  </si>
  <si>
    <t>537,5*30</t>
  </si>
  <si>
    <t>943211811</t>
  </si>
  <si>
    <t>Demontáž lešení prostorového rámového lehkého s podlahami zatížení do 200 kg/m2 v do 10 m</t>
  </si>
  <si>
    <t>1545256667</t>
  </si>
  <si>
    <t>https://podminky.urs.cz/item/CS_URS_2024_01/943211811</t>
  </si>
  <si>
    <t>943211112</t>
  </si>
  <si>
    <t>Montáž lešení prostorového rámového lehkého s podlahami zatížení do 200 kg/m2 v přes 10 do 25 m</t>
  </si>
  <si>
    <t>1828296256</t>
  </si>
  <si>
    <t>https://podminky.urs.cz/item/CS_URS_2024_01/943211112</t>
  </si>
  <si>
    <t>16,0*4,0*30,2</t>
  </si>
  <si>
    <t>5</t>
  </si>
  <si>
    <t>943211212</t>
  </si>
  <si>
    <t>Příplatek k lešení prostorovému rámovému lehkému s podlahami do 200 kg/m2 v přes 10 do 25 m za každý den použití</t>
  </si>
  <si>
    <t>-2047122678</t>
  </si>
  <si>
    <t>https://podminky.urs.cz/item/CS_URS_2024_01/943211212</t>
  </si>
  <si>
    <t>1932,8*30</t>
  </si>
  <si>
    <t>6</t>
  </si>
  <si>
    <t>943211812</t>
  </si>
  <si>
    <t>Demontáž lešení prostorového rámového lehkého s podlahami zatížení do 200 kg/m2 v přes 10 do 25 m</t>
  </si>
  <si>
    <t>405256739</t>
  </si>
  <si>
    <t>https://podminky.urs.cz/item/CS_URS_2024_01/943211812</t>
  </si>
  <si>
    <t>7</t>
  </si>
  <si>
    <t>943111322</t>
  </si>
  <si>
    <t>Odborná prohlídka lešení prostorového trubkového lehkého s podlahami zatížení do 200 kg/m2 v do 30 m objemu přes 1000 do 3000 m3 zakrytého sítí</t>
  </si>
  <si>
    <t>kus</t>
  </si>
  <si>
    <t>-567536367</t>
  </si>
  <si>
    <t>https://podminky.urs.cz/item/CS_URS_2024_01/943111322</t>
  </si>
  <si>
    <t>8</t>
  </si>
  <si>
    <t>944611111</t>
  </si>
  <si>
    <t>Montáž ochranné plachty z textilie z umělých vláken</t>
  </si>
  <si>
    <t>m2</t>
  </si>
  <si>
    <t>1755166651</t>
  </si>
  <si>
    <t>https://podminky.urs.cz/item/CS_URS_2024_01/944611111</t>
  </si>
  <si>
    <t>27,0*3,6*2</t>
  </si>
  <si>
    <t>7,0*3,6*2</t>
  </si>
  <si>
    <t>18,0*3,6</t>
  </si>
  <si>
    <t>16,0*31,3</t>
  </si>
  <si>
    <t>944611211</t>
  </si>
  <si>
    <t>Příplatek k ochranné plachtě za každý den použití</t>
  </si>
  <si>
    <t>-808265940</t>
  </si>
  <si>
    <t>https://podminky.urs.cz/item/CS_URS_2024_01/944611211</t>
  </si>
  <si>
    <t>810,4*30</t>
  </si>
  <si>
    <t>10</t>
  </si>
  <si>
    <t>944611811</t>
  </si>
  <si>
    <t>Demontáž ochranné plachty z textilie z umělých vláken</t>
  </si>
  <si>
    <t>-2097227659</t>
  </si>
  <si>
    <t>https://podminky.urs.cz/item/CS_URS_2024_01/944611811</t>
  </si>
  <si>
    <t>11</t>
  </si>
  <si>
    <t>944711114</t>
  </si>
  <si>
    <t>Montáž záchytné stříšky š přes 2,5 m</t>
  </si>
  <si>
    <t>m</t>
  </si>
  <si>
    <t>-1662132969</t>
  </si>
  <si>
    <t>https://podminky.urs.cz/item/CS_URS_2024_01/944711114</t>
  </si>
  <si>
    <t>Nad vstupem - pro hloubku 4 m</t>
  </si>
  <si>
    <t>(11,0+4,5*2)*4</t>
  </si>
  <si>
    <t>944711214</t>
  </si>
  <si>
    <t>Příplatek k záchytné stříšce š přes 2,5 m za každý den použití</t>
  </si>
  <si>
    <t>1688818412</t>
  </si>
  <si>
    <t>https://podminky.urs.cz/item/CS_URS_2024_01/944711214</t>
  </si>
  <si>
    <t>80*30</t>
  </si>
  <si>
    <t>13</t>
  </si>
  <si>
    <t>944711814</t>
  </si>
  <si>
    <t>Demontáž záchytné stříšky š přes 2,5 m</t>
  </si>
  <si>
    <t>2003023666</t>
  </si>
  <si>
    <t>https://podminky.urs.cz/item/CS_URS_2024_01/944711814</t>
  </si>
  <si>
    <t>14</t>
  </si>
  <si>
    <t>993121111</t>
  </si>
  <si>
    <t>Dovoz a odvoz lešení prostorového lehkého do 10 km včetně naložení a složení</t>
  </si>
  <si>
    <t>74277192</t>
  </si>
  <si>
    <t>https://podminky.urs.cz/item/CS_URS_2024_01/993121111</t>
  </si>
  <si>
    <t>537,5+1932,8</t>
  </si>
  <si>
    <t>15</t>
  </si>
  <si>
    <t>945231112</t>
  </si>
  <si>
    <t>Závěsná klec dl přes 1,2 do 6 m s elektrickým zdvihem do výšky 50 m</t>
  </si>
  <si>
    <t>den</t>
  </si>
  <si>
    <t>133308141</t>
  </si>
  <si>
    <t>https://podminky.urs.cz/item/CS_URS_2024_01/945231112</t>
  </si>
  <si>
    <t>30</t>
  </si>
  <si>
    <t>95</t>
  </si>
  <si>
    <t>Různé dokončovací konstrukce a práce pozemních staveb</t>
  </si>
  <si>
    <t>16</t>
  </si>
  <si>
    <t>953946124</t>
  </si>
  <si>
    <t>Montáž atypických ocelových kcí hmotnosti přes 5 do 10 t z profilů hmotnosti přes 13 do 30 kg/m</t>
  </si>
  <si>
    <t>t</t>
  </si>
  <si>
    <t>59194292</t>
  </si>
  <si>
    <t>https://podminky.urs.cz/item/CS_URS_2024_01/953946124</t>
  </si>
  <si>
    <t>17</t>
  </si>
  <si>
    <t>M</t>
  </si>
  <si>
    <t>55301-R06</t>
  </si>
  <si>
    <t>Ocelová konstrukce ochozu heliportu - dodávka</t>
  </si>
  <si>
    <t>42394481</t>
  </si>
  <si>
    <t>Viz. PD stavební část - výkresů půdorysů, výkresů řezů a Tech. zprávy</t>
  </si>
  <si>
    <t>.</t>
  </si>
  <si>
    <t>Viz PD statika - výpis ocelové konstrukce ochozu HELIPORTU</t>
  </si>
  <si>
    <t>- ocel S355 JO</t>
  </si>
  <si>
    <t>- včetně spojovacího materiálu - šrouby tř. 8.8</t>
  </si>
  <si>
    <t>- včetně kotvení a kotvicího materiálu</t>
  </si>
  <si>
    <t>- povrchová úprava žárové zinkování</t>
  </si>
  <si>
    <t>5,766</t>
  </si>
  <si>
    <t>18</t>
  </si>
  <si>
    <t>619996117</t>
  </si>
  <si>
    <t>Ochrana podlahy obedněním z OSB desek</t>
  </si>
  <si>
    <t>-368875179</t>
  </si>
  <si>
    <t>https://podminky.urs.cz/item/CS_URS_2024_01/619996117</t>
  </si>
  <si>
    <t>Ochrana stávající střechy v místě lešení</t>
  </si>
  <si>
    <t>27,0*2,5*2</t>
  </si>
  <si>
    <t>7,0*2,5*2</t>
  </si>
  <si>
    <t>18,0*2,5</t>
  </si>
  <si>
    <t>Ochrana stávající plochy heliportu z důvodu uskladnění materiálu</t>
  </si>
  <si>
    <t>26,0*26,0</t>
  </si>
  <si>
    <t>891*1,05 'Přepočtené koeficientem množství</t>
  </si>
  <si>
    <t>19</t>
  </si>
  <si>
    <t>619996145</t>
  </si>
  <si>
    <t>Ochrana samostatných konstrukcí a prvků obalením geotextilií</t>
  </si>
  <si>
    <t>425743947</t>
  </si>
  <si>
    <t>https://podminky.urs.cz/item/CS_URS_2024_01/619996145</t>
  </si>
  <si>
    <t>891*1,2 'Přepočtené koeficientem množství</t>
  </si>
  <si>
    <t>99</t>
  </si>
  <si>
    <t>Přesuny hmot a suti</t>
  </si>
  <si>
    <t>20</t>
  </si>
  <si>
    <t>997013120</t>
  </si>
  <si>
    <t>Vnitrostaveništní doprava suti a vybouraných hmot pro budovy v přes 30 do 36 m</t>
  </si>
  <si>
    <t>-1462635696</t>
  </si>
  <si>
    <t>https://podminky.urs.cz/item/CS_URS_2024_01/997013120</t>
  </si>
  <si>
    <t>997013511</t>
  </si>
  <si>
    <t>Odvoz suti a vybouraných hmot z meziskládky na skládku do 1 km s naložením a se složením</t>
  </si>
  <si>
    <t>2001211988</t>
  </si>
  <si>
    <t>https://podminky.urs.cz/item/CS_URS_2024_01/997013511</t>
  </si>
  <si>
    <t>22</t>
  </si>
  <si>
    <t>997013509</t>
  </si>
  <si>
    <t>Příplatek k odvozu suti a vybouraných hmot na skládku ZKD 1 km přes 1 km</t>
  </si>
  <si>
    <t>1064217914</t>
  </si>
  <si>
    <t>https://podminky.urs.cz/item/CS_URS_2024_01/997013509</t>
  </si>
  <si>
    <t>26,463*7 'Přepočtené koeficientem množství</t>
  </si>
  <si>
    <t>23</t>
  </si>
  <si>
    <t>997013811</t>
  </si>
  <si>
    <t>Poplatek za uložení na skládce (skládkovné) stavebního odpadu dřevěného kód odpadu 17 02 01</t>
  </si>
  <si>
    <t>1355981411</t>
  </si>
  <si>
    <t>https://podminky.urs.cz/item/CS_URS_2024_01/997013811</t>
  </si>
  <si>
    <t>24</t>
  </si>
  <si>
    <t>997013813</t>
  </si>
  <si>
    <t>Poplatek za uložení na skládce (skládkovné) stavebního odpadu z plastických hmot kód odpadu 17 02 03</t>
  </si>
  <si>
    <t>-2035468818</t>
  </si>
  <si>
    <t>https://podminky.urs.cz/item/CS_URS_2024_01/997013813</t>
  </si>
  <si>
    <t>25</t>
  </si>
  <si>
    <t>998012044</t>
  </si>
  <si>
    <t>Přesun hmot pro budovy monolitické s omezením mechanizace pro budovy v přes 24 do 36 m</t>
  </si>
  <si>
    <t>-1847711245</t>
  </si>
  <si>
    <t>https://podminky.urs.cz/item/CS_URS_2024_01/998012044</t>
  </si>
  <si>
    <t>PSV</t>
  </si>
  <si>
    <t>Práce a dodávky PSV</t>
  </si>
  <si>
    <t>767</t>
  </si>
  <si>
    <t>Konstrukce zámečnické</t>
  </si>
  <si>
    <t>26</t>
  </si>
  <si>
    <t>767590120</t>
  </si>
  <si>
    <t>Montáž podlahového roštu šroubovaného</t>
  </si>
  <si>
    <t>kg</t>
  </si>
  <si>
    <t>87013107</t>
  </si>
  <si>
    <t>https://podminky.urs.cz/item/CS_URS_2024_01/767590120</t>
  </si>
  <si>
    <t>78*50,0</t>
  </si>
  <si>
    <t>27</t>
  </si>
  <si>
    <t>55347060</t>
  </si>
  <si>
    <t>rošt podlahový svařovaný žárově zinkovaný velikost 30/3 mm 1500x1200mm</t>
  </si>
  <si>
    <t>32</t>
  </si>
  <si>
    <t>135898097</t>
  </si>
  <si>
    <t>28</t>
  </si>
  <si>
    <t>998767114</t>
  </si>
  <si>
    <t>Přesun hmot tonážní pro zámečnické konstrukce s omezením mechanizace v objektech v přes 24 do 36 m</t>
  </si>
  <si>
    <t>1977575627</t>
  </si>
  <si>
    <t>https://podminky.urs.cz/item/CS_URS_2024_01/998767114</t>
  </si>
  <si>
    <t>OVN - Ostatní a vedlejší náklady</t>
  </si>
  <si>
    <t>Penta Projekt s.r.o., Mrštíkova 12, Jihlava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</si>
  <si>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</si>
  <si>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</si>
  <si>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</si>
  <si>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</si>
  <si>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</si>
  <si>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</si>
  <si>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</si>
  <si>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</si>
  <si>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VRN3</t>
  </si>
  <si>
    <t>Zařízení staveniště</t>
  </si>
  <si>
    <t>VRN3003-R</t>
  </si>
  <si>
    <t>Kč</t>
  </si>
  <si>
    <t>1024</t>
  </si>
  <si>
    <t>1947425426</t>
  </si>
  <si>
    <t xml:space="preserve">"- Vybudování, provoz a odstranění zařízení staveniště, včetně </t>
  </si>
  <si>
    <t>"zřízení připojení na energie a zajištění měření jejich spotřeby,</t>
  </si>
  <si>
    <t xml:space="preserve">"včetně zřízení sociálních zařízení. </t>
  </si>
  <si>
    <t xml:space="preserve">"- Zhotovitel zajistí na vlastní náklady veškerá potřebná povolení </t>
  </si>
  <si>
    <t xml:space="preserve">"k užívání veřejných ploch, včetně záboru veřejného prostranství </t>
  </si>
  <si>
    <t>"na náklady zhotovitele, bude-li stavba vyžadovat.</t>
  </si>
  <si>
    <t xml:space="preserve">"- Zhotovitel zajistí na vlastní náklady zabezpečení provádění díla tak, </t>
  </si>
  <si>
    <t xml:space="preserve">"aby v souvislosti s prováděním díla nedošlo ke zranění osob </t>
  </si>
  <si>
    <t xml:space="preserve">"a škodám na majetku osob a subjektů užívajících objekty a </t>
  </si>
  <si>
    <t xml:space="preserve">"pozemky dotčené stavbou, k poškození stávajících staveb, </t>
  </si>
  <si>
    <t>"jejich součástí, zařízení a přilehlých nemovitostí.</t>
  </si>
  <si>
    <t>-Zajištění místnosti pro umožnění výkonu činnosti TDS, AD, koordinátora BOZP.</t>
  </si>
  <si>
    <t xml:space="preserve">"Poskytnutí místnosti nebo její části včetně vybavení pracovním </t>
  </si>
  <si>
    <t xml:space="preserve">"stolem a židlemi pro konání kontrolních dnů,   </t>
  </si>
  <si>
    <t xml:space="preserve">"případně pro umožnění činnosti TDS, AD, SÚ. </t>
  </si>
  <si>
    <t xml:space="preserve">Náklady na ochranu staveniště před vstupem nepovolaných osob, vč.značení, </t>
  </si>
  <si>
    <t>náklady na osvětlení staveniště, požární řád, poplachová směrnice, provozně dopravní řád.</t>
  </si>
  <si>
    <t>VRN3004-R</t>
  </si>
  <si>
    <t>Ochrana stávajících inženýrských sítí na staveništi</t>
  </si>
  <si>
    <t>662891585</t>
  </si>
  <si>
    <t xml:space="preserve">Náklady na přezkoumání podkladů objednatele o stavu inženýrských sítí probíhajících staveništěm nebo dotčenými stavbou i mimo území staveniště, </t>
  </si>
  <si>
    <t>provedení ochranných opatření pro zabezpečení stávajících inženýrských sítí, vytýčení inženýrských sítí.</t>
  </si>
  <si>
    <t>VRN3005-R</t>
  </si>
  <si>
    <t>Náklady spojené s vyřízením požadavků orgánů a organizací nutných před započetím výstavby</t>
  </si>
  <si>
    <t>721825993</t>
  </si>
  <si>
    <t>Obsažených v dokladové části. např. kácení zeleně, dopravní trasy, zvláštní užívání komunikací, správní poplatky, ohlášení stavby.</t>
  </si>
  <si>
    <t>VRN3009-R</t>
  </si>
  <si>
    <t>Vyklizení prostoru staveniště</t>
  </si>
  <si>
    <t>190138593</t>
  </si>
  <si>
    <t xml:space="preserve">"- Vystěhování, vyklizení a vyčištění místností a komunikačních tras </t>
  </si>
  <si>
    <t xml:space="preserve">ve všech podlažích dotčených navrženými stavebními úpravami, </t>
  </si>
  <si>
    <t xml:space="preserve">demontáž a zpětné nastěhování, montáž a seřízení vystěhovaného </t>
  </si>
  <si>
    <t>zařízení, vybavení a dekorací, včetně zajištění jejich ochrany před</t>
  </si>
  <si>
    <t xml:space="preserve"> které nelze demontovat nebo vystěhovat. </t>
  </si>
  <si>
    <t xml:space="preserve">"- Odpojení technologických celků a spotřebičů energií v dotčených </t>
  </si>
  <si>
    <t>"místnostech objektu, případně jejich přemístění.</t>
  </si>
  <si>
    <t>VRN3011-R</t>
  </si>
  <si>
    <t>Závěrečný úklid staveniště a komunikačních tras</t>
  </si>
  <si>
    <t>-962241201</t>
  </si>
  <si>
    <t xml:space="preserve">"Po provedení stavebních prací bude proveden kompletní </t>
  </si>
  <si>
    <t xml:space="preserve">"závěrečný úklid staveniště a komunikačních tras. </t>
  </si>
  <si>
    <t>"Poškozené zatravněné plochy budou ozeleněny a upraveny.</t>
  </si>
  <si>
    <t xml:space="preserve">"Ostatní dotčené plochy a konstrukce budou uvedeny do </t>
  </si>
  <si>
    <t>"původního stavu na náklady zhotovitele.</t>
  </si>
  <si>
    <t>VRN4</t>
  </si>
  <si>
    <t>Inženýrská činnost</t>
  </si>
  <si>
    <t>VRN4001-R</t>
  </si>
  <si>
    <t>Kompletační a koordinační činnost</t>
  </si>
  <si>
    <t>660528033</t>
  </si>
  <si>
    <t xml:space="preserve">Náklady na zajištění a dodržení splnění všech požadavků a podmínek uvedených ve vyjádřeních vyplývajících ze stanovisek orgánů státní správy; </t>
  </si>
  <si>
    <t xml:space="preserve">zajištění oznámení zahájení stavebních prací v souladu s pravomocnými rozhodnutími a vyjádřeními například správců sítí; </t>
  </si>
  <si>
    <t xml:space="preserve">poskytnutí součinnosti při tvorbě povinných monitorovacích zpráv projektu; zajištění koordinační činnosti subdodavatelů zhotovitele; </t>
  </si>
  <si>
    <t xml:space="preserve">zajištění a provedení všech nezbytných opatření organizačního a stavebně technologického charakteru k řádnému provedení předmětu díla; </t>
  </si>
  <si>
    <t>předání všech dokladů o dokončené stavbě.</t>
  </si>
  <si>
    <t>VRN4005-R</t>
  </si>
  <si>
    <t>Zkoušky, atesty a revize</t>
  </si>
  <si>
    <t>-1453966820</t>
  </si>
  <si>
    <t xml:space="preserve">Náklady na zajištění všech nezbytných zkoušek a atestů podle ČSN a případných jiných právních nebo technických předpisů </t>
  </si>
  <si>
    <t>platných v době provádění a předání díla, kterými bude prokázáno dosažení předepsané kvality a předepsaných technických parametrů díla.</t>
  </si>
  <si>
    <t>VRN4006-R</t>
  </si>
  <si>
    <t xml:space="preserve">Fotodokumentace prováděného díla </t>
  </si>
  <si>
    <t>-1094040516</t>
  </si>
  <si>
    <t xml:space="preserve">Náklady na zajištění průběžné fotodokumentace provádění díla - zhotovitel zajistí a předá objednateli průběžnou fotodokumentaci realizace díla </t>
  </si>
  <si>
    <t xml:space="preserve">v 1 digitálním vyhotovení. Fotodokumentace bude dokladovat průběh díla a bude zejména dokumentovat části stavby </t>
  </si>
  <si>
    <t>a konstrukce před jejich zakrytím.</t>
  </si>
  <si>
    <t>VRN6</t>
  </si>
  <si>
    <t>Územní vlivy</t>
  </si>
  <si>
    <t>VRN6001-R</t>
  </si>
  <si>
    <t>Klimatické podmínky</t>
  </si>
  <si>
    <t>1630111378</t>
  </si>
  <si>
    <t>"- Zajištění staveniště proti vodě, větru, mrazu...</t>
  </si>
  <si>
    <t>"odklízení sněhu, posypový matreiál</t>
  </si>
  <si>
    <t>"- Zpomalení výstavby z důvodu nizkých či vysokých teplot</t>
  </si>
  <si>
    <t>VRN7</t>
  </si>
  <si>
    <t>Provozní vlivy</t>
  </si>
  <si>
    <t>VRN7001-R</t>
  </si>
  <si>
    <t>Dočasné dopravní opatření.</t>
  </si>
  <si>
    <t>1925406721</t>
  </si>
  <si>
    <t xml:space="preserve">"Náklady na vyhotovení návrhu dočasného dopravního značení, </t>
  </si>
  <si>
    <t>"jeho projednání a odsouhlasení s dotčenými orgány a organizacemi,</t>
  </si>
  <si>
    <t xml:space="preserve">"dodání dopravních značek a světelné signalizace, jejich rozmístění a </t>
  </si>
  <si>
    <t>"přemísťování a jejich údržba v průběhu výstavby včetně následného odstranění.</t>
  </si>
  <si>
    <t>VRN7002-R</t>
  </si>
  <si>
    <t>-1918754820</t>
  </si>
  <si>
    <t xml:space="preserve">"- Tato kategorie nákladů vyjadřuje ztížené podmínky provádění tam, </t>
  </si>
  <si>
    <t xml:space="preserve">"kde jsou stavební práce zcela nebo zčásti omezovány </t>
  </si>
  <si>
    <t xml:space="preserve">"provozem jiných osob. Jde zejména o zvýšené náklady související s </t>
  </si>
  <si>
    <t xml:space="preserve">"omezeným provozem v areálu objednatele nebo o náklady v důsledku </t>
  </si>
  <si>
    <t xml:space="preserve">"nezbytného respektování stávající dopravy v okolí stavby ovlivňující </t>
  </si>
  <si>
    <t>"stavební práce.</t>
  </si>
  <si>
    <t xml:space="preserve">"- Do této položky patří dále náklady na ztížené provádění stavebních prací </t>
  </si>
  <si>
    <t xml:space="preserve">"v důsledku provozu zdravotnického zařízení </t>
  </si>
  <si>
    <t xml:space="preserve">"(nutnost ochranných konstrukcí, ochranných zábradlí a hrazení, </t>
  </si>
  <si>
    <t>"záchytných sítí mimo sítě na lešení, stříšek, apod.)</t>
  </si>
  <si>
    <t>VRN9</t>
  </si>
  <si>
    <t>Ostatní náklady</t>
  </si>
  <si>
    <t>VRN9002-R</t>
  </si>
  <si>
    <t>Dokumentace skutečného provedení stavby</t>
  </si>
  <si>
    <t>845519487</t>
  </si>
  <si>
    <t xml:space="preserve">"- Zpracování a kompletace projektové dokumentace </t>
  </si>
  <si>
    <t>"skutečného provedení stavby se zakreslením změn</t>
  </si>
  <si>
    <t xml:space="preserve">"3 x v tištěné podobě 1 x v digitální podobě na CD nosiči, </t>
  </si>
  <si>
    <t>"ve formátu vektorové CAD grafiky DGN (BENTLEY MicroStation),</t>
  </si>
  <si>
    <t xml:space="preserve">"DWG (AutoCAD Graphics Autodesk) a/nebo DXF (Data eXchange File). </t>
  </si>
  <si>
    <t xml:space="preserve">"- Textové části je možno vytvářet ve formátech RTF (Rich Text File) </t>
  </si>
  <si>
    <t>"nebo DOC Microsoft Word).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</si>
</sst>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43211111" TargetMode="External" /><Relationship Id="rId2" Type="http://schemas.openxmlformats.org/officeDocument/2006/relationships/hyperlink" Target="https://podminky.urs.cz/item/CS_URS_2024_01/943211211" TargetMode="External" /><Relationship Id="rId3" Type="http://schemas.openxmlformats.org/officeDocument/2006/relationships/hyperlink" Target="https://podminky.urs.cz/item/CS_URS_2024_01/943211811" TargetMode="External" /><Relationship Id="rId4" Type="http://schemas.openxmlformats.org/officeDocument/2006/relationships/hyperlink" Target="https://podminky.urs.cz/item/CS_URS_2024_01/943211112" TargetMode="External" /><Relationship Id="rId5" Type="http://schemas.openxmlformats.org/officeDocument/2006/relationships/hyperlink" Target="https://podminky.urs.cz/item/CS_URS_2024_01/943211212" TargetMode="External" /><Relationship Id="rId6" Type="http://schemas.openxmlformats.org/officeDocument/2006/relationships/hyperlink" Target="https://podminky.urs.cz/item/CS_URS_2024_01/943211812" TargetMode="External" /><Relationship Id="rId7" Type="http://schemas.openxmlformats.org/officeDocument/2006/relationships/hyperlink" Target="https://podminky.urs.cz/item/CS_URS_2024_01/943111322" TargetMode="External" /><Relationship Id="rId8" Type="http://schemas.openxmlformats.org/officeDocument/2006/relationships/hyperlink" Target="https://podminky.urs.cz/item/CS_URS_2024_01/944611111" TargetMode="External" /><Relationship Id="rId9" Type="http://schemas.openxmlformats.org/officeDocument/2006/relationships/hyperlink" Target="https://podminky.urs.cz/item/CS_URS_2024_01/944611211" TargetMode="External" /><Relationship Id="rId10" Type="http://schemas.openxmlformats.org/officeDocument/2006/relationships/hyperlink" Target="https://podminky.urs.cz/item/CS_URS_2024_01/944611811" TargetMode="External" /><Relationship Id="rId11" Type="http://schemas.openxmlformats.org/officeDocument/2006/relationships/hyperlink" Target="https://podminky.urs.cz/item/CS_URS_2024_01/944711114" TargetMode="External" /><Relationship Id="rId12" Type="http://schemas.openxmlformats.org/officeDocument/2006/relationships/hyperlink" Target="https://podminky.urs.cz/item/CS_URS_2024_01/944711214" TargetMode="External" /><Relationship Id="rId13" Type="http://schemas.openxmlformats.org/officeDocument/2006/relationships/hyperlink" Target="https://podminky.urs.cz/item/CS_URS_2024_01/944711814" TargetMode="External" /><Relationship Id="rId14" Type="http://schemas.openxmlformats.org/officeDocument/2006/relationships/hyperlink" Target="https://podminky.urs.cz/item/CS_URS_2024_01/993121111" TargetMode="External" /><Relationship Id="rId15" Type="http://schemas.openxmlformats.org/officeDocument/2006/relationships/hyperlink" Target="https://podminky.urs.cz/item/CS_URS_2024_01/945231112" TargetMode="External" /><Relationship Id="rId16" Type="http://schemas.openxmlformats.org/officeDocument/2006/relationships/hyperlink" Target="https://podminky.urs.cz/item/CS_URS_2024_01/953946124" TargetMode="External" /><Relationship Id="rId17" Type="http://schemas.openxmlformats.org/officeDocument/2006/relationships/hyperlink" Target="https://podminky.urs.cz/item/CS_URS_2024_01/619996117" TargetMode="External" /><Relationship Id="rId18" Type="http://schemas.openxmlformats.org/officeDocument/2006/relationships/hyperlink" Target="https://podminky.urs.cz/item/CS_URS_2024_01/619996145" TargetMode="External" /><Relationship Id="rId19" Type="http://schemas.openxmlformats.org/officeDocument/2006/relationships/hyperlink" Target="https://podminky.urs.cz/item/CS_URS_2024_01/997013120" TargetMode="External" /><Relationship Id="rId20" Type="http://schemas.openxmlformats.org/officeDocument/2006/relationships/hyperlink" Target="https://podminky.urs.cz/item/CS_URS_2024_01/997013511" TargetMode="External" /><Relationship Id="rId21" Type="http://schemas.openxmlformats.org/officeDocument/2006/relationships/hyperlink" Target="https://podminky.urs.cz/item/CS_URS_2024_01/997013509" TargetMode="External" /><Relationship Id="rId22" Type="http://schemas.openxmlformats.org/officeDocument/2006/relationships/hyperlink" Target="https://podminky.urs.cz/item/CS_URS_2024_01/997013811" TargetMode="External" /><Relationship Id="rId23" Type="http://schemas.openxmlformats.org/officeDocument/2006/relationships/hyperlink" Target="https://podminky.urs.cz/item/CS_URS_2024_01/997013813" TargetMode="External" /><Relationship Id="rId24" Type="http://schemas.openxmlformats.org/officeDocument/2006/relationships/hyperlink" Target="https://podminky.urs.cz/item/CS_URS_2024_01/998012044" TargetMode="External" /><Relationship Id="rId25" Type="http://schemas.openxmlformats.org/officeDocument/2006/relationships/hyperlink" Target="https://podminky.urs.cz/item/CS_URS_2024_01/767590120" TargetMode="External" /><Relationship Id="rId26" Type="http://schemas.openxmlformats.org/officeDocument/2006/relationships/hyperlink" Target="https://podminky.urs.cz/item/CS_URS_2024_01/998767114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201806_A6-18-P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Pardubická nemocnice - výstavba urgentního příjmu - heliport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Pardubice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21. 8. 2024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Pardubický kraj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Ing. Avuk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'D1.01.1 - Stavební'!J30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'D1.01.1 - Stavební'!P123</f>
        <v>0</v>
      </c>
      <c r="AV95" s="127">
        <f>'D1.01.1 - Stavební'!J33</f>
        <v>0</v>
      </c>
      <c r="AW95" s="127">
        <f>'D1.01.1 - Stavební'!J34</f>
        <v>0</v>
      </c>
      <c r="AX95" s="127">
        <f>'D1.01.1 - Stavební'!J35</f>
        <v>0</v>
      </c>
      <c r="AY95" s="127">
        <f>'D1.01.1 - Stavební'!J36</f>
        <v>0</v>
      </c>
      <c r="AZ95" s="127">
        <f>'D1.01.1 - Stavební'!F33</f>
        <v>0</v>
      </c>
      <c r="BA95" s="127">
        <f>'D1.01.1 - Stavební'!F34</f>
        <v>0</v>
      </c>
      <c r="BB95" s="127">
        <f>'D1.01.1 - Stavební'!F35</f>
        <v>0</v>
      </c>
      <c r="BC95" s="127">
        <f>'D1.01.1 - Stavební'!F36</f>
        <v>0</v>
      </c>
      <c r="BD95" s="129">
        <f>'D1.01.1 - Stavební'!F37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'OVN - Ostatní a vedlejší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89</v>
      </c>
      <c r="AR96" s="125"/>
      <c r="AS96" s="131">
        <v>0</v>
      </c>
      <c r="AT96" s="132">
        <f>ROUND(SUM(AV96:AW96),2)</f>
        <v>0</v>
      </c>
      <c r="AU96" s="133">
        <f>'OVN - Ostatní a vedlejší ...'!P122</f>
        <v>0</v>
      </c>
      <c r="AV96" s="132">
        <f>'OVN - Ostatní a vedlejší ...'!J33</f>
        <v>0</v>
      </c>
      <c r="AW96" s="132">
        <f>'OVN - Ostatní a vedlejší ...'!J34</f>
        <v>0</v>
      </c>
      <c r="AX96" s="132">
        <f>'OVN - Ostatní a vedlejší ...'!J35</f>
        <v>0</v>
      </c>
      <c r="AY96" s="132">
        <f>'OVN - Ostatní a vedlejší ...'!J36</f>
        <v>0</v>
      </c>
      <c r="AZ96" s="132">
        <f>'OVN - Ostatní a vedlejší ...'!F33</f>
        <v>0</v>
      </c>
      <c r="BA96" s="132">
        <f>'OVN - Ostatní a vedlejší ...'!F34</f>
        <v>0</v>
      </c>
      <c r="BB96" s="132">
        <f>'OVN - Ostatní a vedlejší ...'!F35</f>
        <v>0</v>
      </c>
      <c r="BC96" s="132">
        <f>'OVN - Ostatní a vedlejší ...'!F36</f>
        <v>0</v>
      </c>
      <c r="BD96" s="134">
        <f>'OVN - Ostatní a vedlejší ...'!F37</f>
        <v>0</v>
      </c>
      <c r="BE96" s="7"/>
      <c r="BT96" s="130" t="s">
        <v>84</v>
      </c>
      <c r="BV96" s="130" t="s">
        <v>78</v>
      </c>
      <c r="BW96" s="130" t="s">
        <v>90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7qOCAbsccej87iSDszmIstsSHSz1sm9UXFWBeiowsmB7PWdVRvKRNkJu4RCMDex22KXeYW9yiTyc/CFq0QJ7pw==" hashValue="tL1EoDVgClkyNt2czinjIYSFnBv7ZzmjKZiCfyjw5xMbyE6sudk9X/AyHKYeViKM1oJs5vNIEJ6EfgVKGsUCZ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1.01.1 - Stavební'!C2" display="/"/>
    <hyperlink ref="A96" location="'OV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Pardubická nemocnice - výstavba urgentního příjmu - heliport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21. 8. 2024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ROUND((SUM(BE123:BE230)),  2)</f>
        <v>0</v>
      </c>
      <c r="G33" s="37"/>
      <c r="H33" s="37"/>
      <c r="I33" s="154">
        <v>0.20999999999999999</v>
      </c>
      <c r="J33" s="153">
        <f>ROUND(((SUM(BE123:BE230))*I33),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ROUND((SUM(BF123:BF230)),  2)</f>
        <v>0</v>
      </c>
      <c r="G34" s="37"/>
      <c r="H34" s="37"/>
      <c r="I34" s="154">
        <v>0.12</v>
      </c>
      <c r="J34" s="153">
        <f>ROUND(((SUM(BF123:BF230))*I34),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ROUND((SUM(BG123:BG230)),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ROUND((SUM(BH123:BH230)),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ROUND((SUM(BI123:BI230)),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Pardubická nemocnice - výstavba urgentního příjmu - heliport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D1.01.1 - Stavební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Pardubice</v>
      </c>
      <c r="G89" s="39"/>
      <c r="H89" s="39"/>
      <c r="I89" s="31" t="s">
        <v>22</v>
      </c>
      <c r="J89" s="78" t="str">
        <f>IF(J12="","",J12)</f>
        <v>21. 8. 2024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Pardubický kraj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Avuk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95</v>
      </c>
      <c r="D94" s="175"/>
      <c r="E94" s="175"/>
      <c r="F94" s="175"/>
      <c r="G94" s="175"/>
      <c r="H94" s="175"/>
      <c r="I94" s="175"/>
      <c r="J94" s="176" t="s">
        <v>96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97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78"/>
      <c r="C97" s="179"/>
      <c r="D97" s="180" t="s">
        <v>99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100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101</v>
      </c>
      <c r="E99" s="187"/>
      <c r="F99" s="187"/>
      <c r="G99" s="187"/>
      <c r="H99" s="187"/>
      <c r="I99" s="187"/>
      <c r="J99" s="188">
        <f>J126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102</v>
      </c>
      <c r="E100" s="187"/>
      <c r="F100" s="187"/>
      <c r="G100" s="187"/>
      <c r="H100" s="187"/>
      <c r="I100" s="187"/>
      <c r="J100" s="188">
        <f>J179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4"/>
      <c r="C101" s="185"/>
      <c r="D101" s="186" t="s">
        <v>103</v>
      </c>
      <c r="E101" s="187"/>
      <c r="F101" s="187"/>
      <c r="G101" s="187"/>
      <c r="H101" s="187"/>
      <c r="I101" s="187"/>
      <c r="J101" s="188">
        <f>J209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104</v>
      </c>
      <c r="E102" s="181"/>
      <c r="F102" s="181"/>
      <c r="G102" s="181"/>
      <c r="H102" s="181"/>
      <c r="I102" s="181"/>
      <c r="J102" s="182">
        <f>J223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105</v>
      </c>
      <c r="E103" s="187"/>
      <c r="F103" s="187"/>
      <c r="G103" s="187"/>
      <c r="H103" s="187"/>
      <c r="I103" s="187"/>
      <c r="J103" s="188">
        <f>J224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Pardubická nemocnice - výstavba urgentního příjmu - heliport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92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D1.01.1 - Stavební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Pardubice</v>
      </c>
      <c r="G117" s="39"/>
      <c r="H117" s="39"/>
      <c r="I117" s="31" t="s">
        <v>22</v>
      </c>
      <c r="J117" s="78" t="str">
        <f>IF(J12="","",J12)</f>
        <v>21. 8. 2024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Pardubický kraj</v>
      </c>
      <c r="G119" s="39"/>
      <c r="H119" s="39"/>
      <c r="I119" s="31" t="s">
        <v>30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31" t="s">
        <v>32</v>
      </c>
      <c r="J120" s="35" t="str">
        <f>E24</f>
        <v>Ing. Avuk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107</v>
      </c>
      <c r="D122" s="193" t="s">
        <v>61</v>
      </c>
      <c r="E122" s="193" t="s">
        <v>57</v>
      </c>
      <c r="F122" s="193" t="s">
        <v>58</v>
      </c>
      <c r="G122" s="193" t="s">
        <v>108</v>
      </c>
      <c r="H122" s="193" t="s">
        <v>109</v>
      </c>
      <c r="I122" s="193" t="s">
        <v>110</v>
      </c>
      <c r="J122" s="193" t="s">
        <v>96</v>
      </c>
      <c r="K122" s="194" t="s">
        <v>111</v>
      </c>
      <c r="L122" s="195"/>
      <c r="M122" s="99" t="s">
        <v>1</v>
      </c>
      <c r="N122" s="100" t="s">
        <v>40</v>
      </c>
      <c r="O122" s="100" t="s">
        <v>112</v>
      </c>
      <c r="P122" s="100" t="s">
        <v>113</v>
      </c>
      <c r="Q122" s="100" t="s">
        <v>114</v>
      </c>
      <c r="R122" s="100" t="s">
        <v>115</v>
      </c>
      <c r="S122" s="100" t="s">
        <v>116</v>
      </c>
      <c r="T122" s="101" t="s">
        <v>117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118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P124+P223</f>
        <v>0</v>
      </c>
      <c r="Q123" s="103"/>
      <c r="R123" s="198">
        <f>R124+R223</f>
        <v>34.832166000000001</v>
      </c>
      <c r="S123" s="103"/>
      <c r="T123" s="199">
        <f>T124+T223</f>
        <v>26.462699999999998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98</v>
      </c>
      <c r="BK123" s="200">
        <f>BK124+BK223</f>
        <v>0</v>
      </c>
    </row>
    <row r="124" s="12" customFormat="1" ht="25.92" customHeight="1">
      <c r="A124" s="12"/>
      <c r="B124" s="201"/>
      <c r="C124" s="202"/>
      <c r="D124" s="203" t="s">
        <v>75</v>
      </c>
      <c r="E124" s="204" t="s">
        <v>119</v>
      </c>
      <c r="F124" s="204" t="s">
        <v>120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</f>
        <v>0</v>
      </c>
      <c r="Q124" s="209"/>
      <c r="R124" s="210">
        <f>R125</f>
        <v>30.737166000000002</v>
      </c>
      <c r="S124" s="209"/>
      <c r="T124" s="211">
        <f>T125</f>
        <v>26.462699999999998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84</v>
      </c>
      <c r="AT124" s="213" t="s">
        <v>75</v>
      </c>
      <c r="AU124" s="213" t="s">
        <v>76</v>
      </c>
      <c r="AY124" s="212" t="s">
        <v>121</v>
      </c>
      <c r="BK124" s="214">
        <f>BK125</f>
        <v>0</v>
      </c>
    </row>
    <row r="125" s="12" customFormat="1" ht="22.8" customHeight="1">
      <c r="A125" s="12"/>
      <c r="B125" s="201"/>
      <c r="C125" s="202"/>
      <c r="D125" s="203" t="s">
        <v>75</v>
      </c>
      <c r="E125" s="215" t="s">
        <v>122</v>
      </c>
      <c r="F125" s="215" t="s">
        <v>123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P126+P179+P209</f>
        <v>0</v>
      </c>
      <c r="Q125" s="209"/>
      <c r="R125" s="210">
        <f>R126+R179+R209</f>
        <v>30.737166000000002</v>
      </c>
      <c r="S125" s="209"/>
      <c r="T125" s="211">
        <f>T126+T179+T209</f>
        <v>26.462699999999998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84</v>
      </c>
      <c r="AT125" s="213" t="s">
        <v>75</v>
      </c>
      <c r="AU125" s="213" t="s">
        <v>84</v>
      </c>
      <c r="AY125" s="212" t="s">
        <v>121</v>
      </c>
      <c r="BK125" s="214">
        <f>BK126+BK179+BK209</f>
        <v>0</v>
      </c>
    </row>
    <row r="126" s="12" customFormat="1" ht="20.88" customHeight="1">
      <c r="A126" s="12"/>
      <c r="B126" s="201"/>
      <c r="C126" s="202"/>
      <c r="D126" s="203" t="s">
        <v>75</v>
      </c>
      <c r="E126" s="215" t="s">
        <v>124</v>
      </c>
      <c r="F126" s="215" t="s">
        <v>125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SUM(P127:P178)</f>
        <v>0</v>
      </c>
      <c r="Q126" s="209"/>
      <c r="R126" s="210">
        <f>SUM(R127:R178)</f>
        <v>0</v>
      </c>
      <c r="S126" s="209"/>
      <c r="T126" s="211">
        <f>SUM(T127:T178)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84</v>
      </c>
      <c r="AT126" s="213" t="s">
        <v>75</v>
      </c>
      <c r="AU126" s="213" t="s">
        <v>86</v>
      </c>
      <c r="AY126" s="212" t="s">
        <v>121</v>
      </c>
      <c r="BK126" s="214">
        <f>SUM(BK127:BK178)</f>
        <v>0</v>
      </c>
    </row>
    <row r="127" s="2" customFormat="1" ht="26.4" customHeight="1">
      <c r="A127" s="37"/>
      <c r="B127" s="38"/>
      <c r="C127" s="217" t="s">
        <v>84</v>
      </c>
      <c r="D127" s="217" t="s">
        <v>126</v>
      </c>
      <c r="E127" s="218" t="s">
        <v>127</v>
      </c>
      <c r="F127" s="219" t="s">
        <v>128</v>
      </c>
      <c r="G127" s="220" t="s">
        <v>129</v>
      </c>
      <c r="H127" s="221">
        <v>537.5</v>
      </c>
      <c r="I127" s="222"/>
      <c r="J127" s="223">
        <f>ROUND(I127*H127,2)</f>
        <v>0</v>
      </c>
      <c r="K127" s="219" t="s">
        <v>130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131</v>
      </c>
      <c r="AT127" s="228" t="s">
        <v>126</v>
      </c>
      <c r="AU127" s="228" t="s">
        <v>132</v>
      </c>
      <c r="AY127" s="16" t="s">
        <v>121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131</v>
      </c>
      <c r="BM127" s="228" t="s">
        <v>133</v>
      </c>
    </row>
    <row r="128" s="2" customFormat="1">
      <c r="A128" s="37"/>
      <c r="B128" s="38"/>
      <c r="C128" s="39"/>
      <c r="D128" s="230" t="s">
        <v>134</v>
      </c>
      <c r="E128" s="39"/>
      <c r="F128" s="231" t="s">
        <v>135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134</v>
      </c>
      <c r="AU128" s="16" t="s">
        <v>132</v>
      </c>
    </row>
    <row r="129" s="13" customFormat="1">
      <c r="A129" s="13"/>
      <c r="B129" s="235"/>
      <c r="C129" s="236"/>
      <c r="D129" s="237" t="s">
        <v>136</v>
      </c>
      <c r="E129" s="238" t="s">
        <v>1</v>
      </c>
      <c r="F129" s="239" t="s">
        <v>137</v>
      </c>
      <c r="G129" s="236"/>
      <c r="H129" s="240">
        <v>337.5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136</v>
      </c>
      <c r="AU129" s="246" t="s">
        <v>132</v>
      </c>
      <c r="AV129" s="13" t="s">
        <v>86</v>
      </c>
      <c r="AW129" s="13" t="s">
        <v>34</v>
      </c>
      <c r="AX129" s="13" t="s">
        <v>76</v>
      </c>
      <c r="AY129" s="246" t="s">
        <v>121</v>
      </c>
    </row>
    <row r="130" s="13" customFormat="1">
      <c r="A130" s="13"/>
      <c r="B130" s="235"/>
      <c r="C130" s="236"/>
      <c r="D130" s="237" t="s">
        <v>136</v>
      </c>
      <c r="E130" s="238" t="s">
        <v>1</v>
      </c>
      <c r="F130" s="239" t="s">
        <v>138</v>
      </c>
      <c r="G130" s="236"/>
      <c r="H130" s="240">
        <v>87.5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136</v>
      </c>
      <c r="AU130" s="246" t="s">
        <v>132</v>
      </c>
      <c r="AV130" s="13" t="s">
        <v>86</v>
      </c>
      <c r="AW130" s="13" t="s">
        <v>34</v>
      </c>
      <c r="AX130" s="13" t="s">
        <v>76</v>
      </c>
      <c r="AY130" s="246" t="s">
        <v>121</v>
      </c>
    </row>
    <row r="131" s="13" customFormat="1">
      <c r="A131" s="13"/>
      <c r="B131" s="235"/>
      <c r="C131" s="236"/>
      <c r="D131" s="237" t="s">
        <v>136</v>
      </c>
      <c r="E131" s="238" t="s">
        <v>1</v>
      </c>
      <c r="F131" s="239" t="s">
        <v>139</v>
      </c>
      <c r="G131" s="236"/>
      <c r="H131" s="240">
        <v>112.5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136</v>
      </c>
      <c r="AU131" s="246" t="s">
        <v>132</v>
      </c>
      <c r="AV131" s="13" t="s">
        <v>86</v>
      </c>
      <c r="AW131" s="13" t="s">
        <v>34</v>
      </c>
      <c r="AX131" s="13" t="s">
        <v>76</v>
      </c>
      <c r="AY131" s="246" t="s">
        <v>121</v>
      </c>
    </row>
    <row r="132" s="2" customFormat="1" ht="40.8" customHeight="1">
      <c r="A132" s="37"/>
      <c r="B132" s="38"/>
      <c r="C132" s="217" t="s">
        <v>86</v>
      </c>
      <c r="D132" s="217" t="s">
        <v>126</v>
      </c>
      <c r="E132" s="218" t="s">
        <v>140</v>
      </c>
      <c r="F132" s="219" t="s">
        <v>141</v>
      </c>
      <c r="G132" s="220" t="s">
        <v>129</v>
      </c>
      <c r="H132" s="221">
        <v>16125</v>
      </c>
      <c r="I132" s="222"/>
      <c r="J132" s="223">
        <f>ROUND(I132*H132,2)</f>
        <v>0</v>
      </c>
      <c r="K132" s="219" t="s">
        <v>130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131</v>
      </c>
      <c r="AT132" s="228" t="s">
        <v>126</v>
      </c>
      <c r="AU132" s="228" t="s">
        <v>132</v>
      </c>
      <c r="AY132" s="16" t="s">
        <v>121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131</v>
      </c>
      <c r="BM132" s="228" t="s">
        <v>142</v>
      </c>
    </row>
    <row r="133" s="2" customFormat="1">
      <c r="A133" s="37"/>
      <c r="B133" s="38"/>
      <c r="C133" s="39"/>
      <c r="D133" s="230" t="s">
        <v>134</v>
      </c>
      <c r="E133" s="39"/>
      <c r="F133" s="231" t="s">
        <v>143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134</v>
      </c>
      <c r="AU133" s="16" t="s">
        <v>132</v>
      </c>
    </row>
    <row r="134" s="14" customFormat="1">
      <c r="A134" s="14"/>
      <c r="B134" s="247"/>
      <c r="C134" s="248"/>
      <c r="D134" s="237" t="s">
        <v>136</v>
      </c>
      <c r="E134" s="249" t="s">
        <v>1</v>
      </c>
      <c r="F134" s="250" t="s">
        <v>144</v>
      </c>
      <c r="G134" s="248"/>
      <c r="H134" s="249" t="s">
        <v>1</v>
      </c>
      <c r="I134" s="251"/>
      <c r="J134" s="248"/>
      <c r="K134" s="248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136</v>
      </c>
      <c r="AU134" s="256" t="s">
        <v>132</v>
      </c>
      <c r="AV134" s="14" t="s">
        <v>84</v>
      </c>
      <c r="AW134" s="14" t="s">
        <v>34</v>
      </c>
      <c r="AX134" s="14" t="s">
        <v>76</v>
      </c>
      <c r="AY134" s="256" t="s">
        <v>121</v>
      </c>
    </row>
    <row r="135" s="13" customFormat="1">
      <c r="A135" s="13"/>
      <c r="B135" s="235"/>
      <c r="C135" s="236"/>
      <c r="D135" s="237" t="s">
        <v>136</v>
      </c>
      <c r="E135" s="238" t="s">
        <v>1</v>
      </c>
      <c r="F135" s="239" t="s">
        <v>145</v>
      </c>
      <c r="G135" s="236"/>
      <c r="H135" s="240">
        <v>16125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136</v>
      </c>
      <c r="AU135" s="246" t="s">
        <v>132</v>
      </c>
      <c r="AV135" s="13" t="s">
        <v>86</v>
      </c>
      <c r="AW135" s="13" t="s">
        <v>34</v>
      </c>
      <c r="AX135" s="13" t="s">
        <v>76</v>
      </c>
      <c r="AY135" s="246" t="s">
        <v>121</v>
      </c>
    </row>
    <row r="136" s="2" customFormat="1" ht="36" customHeight="1">
      <c r="A136" s="37"/>
      <c r="B136" s="38"/>
      <c r="C136" s="217" t="s">
        <v>132</v>
      </c>
      <c r="D136" s="217" t="s">
        <v>126</v>
      </c>
      <c r="E136" s="218" t="s">
        <v>146</v>
      </c>
      <c r="F136" s="219" t="s">
        <v>147</v>
      </c>
      <c r="G136" s="220" t="s">
        <v>129</v>
      </c>
      <c r="H136" s="221">
        <v>537.5</v>
      </c>
      <c r="I136" s="222"/>
      <c r="J136" s="223">
        <f>ROUND(I136*H136,2)</f>
        <v>0</v>
      </c>
      <c r="K136" s="219" t="s">
        <v>130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131</v>
      </c>
      <c r="AT136" s="228" t="s">
        <v>126</v>
      </c>
      <c r="AU136" s="228" t="s">
        <v>132</v>
      </c>
      <c r="AY136" s="16" t="s">
        <v>121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131</v>
      </c>
      <c r="BM136" s="228" t="s">
        <v>148</v>
      </c>
    </row>
    <row r="137" s="2" customFormat="1">
      <c r="A137" s="37"/>
      <c r="B137" s="38"/>
      <c r="C137" s="39"/>
      <c r="D137" s="230" t="s">
        <v>134</v>
      </c>
      <c r="E137" s="39"/>
      <c r="F137" s="231" t="s">
        <v>149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134</v>
      </c>
      <c r="AU137" s="16" t="s">
        <v>132</v>
      </c>
    </row>
    <row r="138" s="2" customFormat="1" ht="36" customHeight="1">
      <c r="A138" s="37"/>
      <c r="B138" s="38"/>
      <c r="C138" s="217" t="s">
        <v>131</v>
      </c>
      <c r="D138" s="217" t="s">
        <v>126</v>
      </c>
      <c r="E138" s="218" t="s">
        <v>150</v>
      </c>
      <c r="F138" s="219" t="s">
        <v>151</v>
      </c>
      <c r="G138" s="220" t="s">
        <v>129</v>
      </c>
      <c r="H138" s="221">
        <v>1932.8</v>
      </c>
      <c r="I138" s="222"/>
      <c r="J138" s="223">
        <f>ROUND(I138*H138,2)</f>
        <v>0</v>
      </c>
      <c r="K138" s="219" t="s">
        <v>130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131</v>
      </c>
      <c r="AT138" s="228" t="s">
        <v>126</v>
      </c>
      <c r="AU138" s="228" t="s">
        <v>132</v>
      </c>
      <c r="AY138" s="16" t="s">
        <v>121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131</v>
      </c>
      <c r="BM138" s="228" t="s">
        <v>152</v>
      </c>
    </row>
    <row r="139" s="2" customFormat="1">
      <c r="A139" s="37"/>
      <c r="B139" s="38"/>
      <c r="C139" s="39"/>
      <c r="D139" s="230" t="s">
        <v>134</v>
      </c>
      <c r="E139" s="39"/>
      <c r="F139" s="231" t="s">
        <v>153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134</v>
      </c>
      <c r="AU139" s="16" t="s">
        <v>132</v>
      </c>
    </row>
    <row r="140" s="13" customFormat="1">
      <c r="A140" s="13"/>
      <c r="B140" s="235"/>
      <c r="C140" s="236"/>
      <c r="D140" s="237" t="s">
        <v>136</v>
      </c>
      <c r="E140" s="238" t="s">
        <v>1</v>
      </c>
      <c r="F140" s="239" t="s">
        <v>154</v>
      </c>
      <c r="G140" s="236"/>
      <c r="H140" s="240">
        <v>1932.8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136</v>
      </c>
      <c r="AU140" s="246" t="s">
        <v>132</v>
      </c>
      <c r="AV140" s="13" t="s">
        <v>86</v>
      </c>
      <c r="AW140" s="13" t="s">
        <v>34</v>
      </c>
      <c r="AX140" s="13" t="s">
        <v>76</v>
      </c>
      <c r="AY140" s="246" t="s">
        <v>121</v>
      </c>
    </row>
    <row r="141" s="2" customFormat="1" ht="40.8" customHeight="1">
      <c r="A141" s="37"/>
      <c r="B141" s="38"/>
      <c r="C141" s="217" t="s">
        <v>155</v>
      </c>
      <c r="D141" s="217" t="s">
        <v>126</v>
      </c>
      <c r="E141" s="218" t="s">
        <v>156</v>
      </c>
      <c r="F141" s="219" t="s">
        <v>157</v>
      </c>
      <c r="G141" s="220" t="s">
        <v>129</v>
      </c>
      <c r="H141" s="221">
        <v>57984</v>
      </c>
      <c r="I141" s="222"/>
      <c r="J141" s="223">
        <f>ROUND(I141*H141,2)</f>
        <v>0</v>
      </c>
      <c r="K141" s="219" t="s">
        <v>130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131</v>
      </c>
      <c r="AT141" s="228" t="s">
        <v>126</v>
      </c>
      <c r="AU141" s="228" t="s">
        <v>132</v>
      </c>
      <c r="AY141" s="16" t="s">
        <v>121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131</v>
      </c>
      <c r="BM141" s="228" t="s">
        <v>158</v>
      </c>
    </row>
    <row r="142" s="2" customFormat="1">
      <c r="A142" s="37"/>
      <c r="B142" s="38"/>
      <c r="C142" s="39"/>
      <c r="D142" s="230" t="s">
        <v>134</v>
      </c>
      <c r="E142" s="39"/>
      <c r="F142" s="231" t="s">
        <v>159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132</v>
      </c>
    </row>
    <row r="143" s="14" customFormat="1">
      <c r="A143" s="14"/>
      <c r="B143" s="247"/>
      <c r="C143" s="248"/>
      <c r="D143" s="237" t="s">
        <v>136</v>
      </c>
      <c r="E143" s="249" t="s">
        <v>1</v>
      </c>
      <c r="F143" s="250" t="s">
        <v>144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136</v>
      </c>
      <c r="AU143" s="256" t="s">
        <v>132</v>
      </c>
      <c r="AV143" s="14" t="s">
        <v>84</v>
      </c>
      <c r="AW143" s="14" t="s">
        <v>34</v>
      </c>
      <c r="AX143" s="14" t="s">
        <v>76</v>
      </c>
      <c r="AY143" s="256" t="s">
        <v>121</v>
      </c>
    </row>
    <row r="144" s="13" customFormat="1">
      <c r="A144" s="13"/>
      <c r="B144" s="235"/>
      <c r="C144" s="236"/>
      <c r="D144" s="237" t="s">
        <v>136</v>
      </c>
      <c r="E144" s="238" t="s">
        <v>1</v>
      </c>
      <c r="F144" s="239" t="s">
        <v>160</v>
      </c>
      <c r="G144" s="236"/>
      <c r="H144" s="240">
        <v>57984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136</v>
      </c>
      <c r="AU144" s="246" t="s">
        <v>132</v>
      </c>
      <c r="AV144" s="13" t="s">
        <v>86</v>
      </c>
      <c r="AW144" s="13" t="s">
        <v>34</v>
      </c>
      <c r="AX144" s="13" t="s">
        <v>76</v>
      </c>
      <c r="AY144" s="246" t="s">
        <v>121</v>
      </c>
    </row>
    <row r="145" s="2" customFormat="1" ht="36" customHeight="1">
      <c r="A145" s="37"/>
      <c r="B145" s="38"/>
      <c r="C145" s="217" t="s">
        <v>161</v>
      </c>
      <c r="D145" s="217" t="s">
        <v>126</v>
      </c>
      <c r="E145" s="218" t="s">
        <v>162</v>
      </c>
      <c r="F145" s="219" t="s">
        <v>163</v>
      </c>
      <c r="G145" s="220" t="s">
        <v>129</v>
      </c>
      <c r="H145" s="221">
        <v>1932.8</v>
      </c>
      <c r="I145" s="222"/>
      <c r="J145" s="223">
        <f>ROUND(I145*H145,2)</f>
        <v>0</v>
      </c>
      <c r="K145" s="219" t="s">
        <v>130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131</v>
      </c>
      <c r="AT145" s="228" t="s">
        <v>126</v>
      </c>
      <c r="AU145" s="228" t="s">
        <v>132</v>
      </c>
      <c r="AY145" s="16" t="s">
        <v>121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131</v>
      </c>
      <c r="BM145" s="228" t="s">
        <v>164</v>
      </c>
    </row>
    <row r="146" s="2" customFormat="1">
      <c r="A146" s="37"/>
      <c r="B146" s="38"/>
      <c r="C146" s="39"/>
      <c r="D146" s="230" t="s">
        <v>134</v>
      </c>
      <c r="E146" s="39"/>
      <c r="F146" s="231" t="s">
        <v>165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132</v>
      </c>
    </row>
    <row r="147" s="2" customFormat="1" ht="48" customHeight="1">
      <c r="A147" s="37"/>
      <c r="B147" s="38"/>
      <c r="C147" s="217" t="s">
        <v>166</v>
      </c>
      <c r="D147" s="217" t="s">
        <v>126</v>
      </c>
      <c r="E147" s="218" t="s">
        <v>167</v>
      </c>
      <c r="F147" s="219" t="s">
        <v>168</v>
      </c>
      <c r="G147" s="220" t="s">
        <v>169</v>
      </c>
      <c r="H147" s="221">
        <v>1</v>
      </c>
      <c r="I147" s="222"/>
      <c r="J147" s="223">
        <f>ROUND(I147*H147,2)</f>
        <v>0</v>
      </c>
      <c r="K147" s="219" t="s">
        <v>130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131</v>
      </c>
      <c r="AT147" s="228" t="s">
        <v>126</v>
      </c>
      <c r="AU147" s="228" t="s">
        <v>132</v>
      </c>
      <c r="AY147" s="16" t="s">
        <v>121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131</v>
      </c>
      <c r="BM147" s="228" t="s">
        <v>170</v>
      </c>
    </row>
    <row r="148" s="2" customFormat="1">
      <c r="A148" s="37"/>
      <c r="B148" s="38"/>
      <c r="C148" s="39"/>
      <c r="D148" s="230" t="s">
        <v>134</v>
      </c>
      <c r="E148" s="39"/>
      <c r="F148" s="231" t="s">
        <v>171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132</v>
      </c>
    </row>
    <row r="149" s="13" customFormat="1">
      <c r="A149" s="13"/>
      <c r="B149" s="235"/>
      <c r="C149" s="236"/>
      <c r="D149" s="237" t="s">
        <v>136</v>
      </c>
      <c r="E149" s="238" t="s">
        <v>1</v>
      </c>
      <c r="F149" s="239" t="s">
        <v>84</v>
      </c>
      <c r="G149" s="236"/>
      <c r="H149" s="240">
        <v>1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136</v>
      </c>
      <c r="AU149" s="246" t="s">
        <v>132</v>
      </c>
      <c r="AV149" s="13" t="s">
        <v>86</v>
      </c>
      <c r="AW149" s="13" t="s">
        <v>34</v>
      </c>
      <c r="AX149" s="13" t="s">
        <v>76</v>
      </c>
      <c r="AY149" s="246" t="s">
        <v>121</v>
      </c>
    </row>
    <row r="150" s="2" customFormat="1" ht="24" customHeight="1">
      <c r="A150" s="37"/>
      <c r="B150" s="38"/>
      <c r="C150" s="217" t="s">
        <v>172</v>
      </c>
      <c r="D150" s="217" t="s">
        <v>126</v>
      </c>
      <c r="E150" s="218" t="s">
        <v>173</v>
      </c>
      <c r="F150" s="219" t="s">
        <v>174</v>
      </c>
      <c r="G150" s="220" t="s">
        <v>175</v>
      </c>
      <c r="H150" s="221">
        <v>810.39999999999998</v>
      </c>
      <c r="I150" s="222"/>
      <c r="J150" s="223">
        <f>ROUND(I150*H150,2)</f>
        <v>0</v>
      </c>
      <c r="K150" s="219" t="s">
        <v>130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131</v>
      </c>
      <c r="AT150" s="228" t="s">
        <v>126</v>
      </c>
      <c r="AU150" s="228" t="s">
        <v>132</v>
      </c>
      <c r="AY150" s="16" t="s">
        <v>121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131</v>
      </c>
      <c r="BM150" s="228" t="s">
        <v>176</v>
      </c>
    </row>
    <row r="151" s="2" customFormat="1">
      <c r="A151" s="37"/>
      <c r="B151" s="38"/>
      <c r="C151" s="39"/>
      <c r="D151" s="230" t="s">
        <v>134</v>
      </c>
      <c r="E151" s="39"/>
      <c r="F151" s="231" t="s">
        <v>177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134</v>
      </c>
      <c r="AU151" s="16" t="s">
        <v>132</v>
      </c>
    </row>
    <row r="152" s="13" customFormat="1">
      <c r="A152" s="13"/>
      <c r="B152" s="235"/>
      <c r="C152" s="236"/>
      <c r="D152" s="237" t="s">
        <v>136</v>
      </c>
      <c r="E152" s="238" t="s">
        <v>1</v>
      </c>
      <c r="F152" s="239" t="s">
        <v>178</v>
      </c>
      <c r="G152" s="236"/>
      <c r="H152" s="240">
        <v>194.40000000000001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136</v>
      </c>
      <c r="AU152" s="246" t="s">
        <v>132</v>
      </c>
      <c r="AV152" s="13" t="s">
        <v>86</v>
      </c>
      <c r="AW152" s="13" t="s">
        <v>34</v>
      </c>
      <c r="AX152" s="13" t="s">
        <v>76</v>
      </c>
      <c r="AY152" s="246" t="s">
        <v>121</v>
      </c>
    </row>
    <row r="153" s="13" customFormat="1">
      <c r="A153" s="13"/>
      <c r="B153" s="235"/>
      <c r="C153" s="236"/>
      <c r="D153" s="237" t="s">
        <v>136</v>
      </c>
      <c r="E153" s="238" t="s">
        <v>1</v>
      </c>
      <c r="F153" s="239" t="s">
        <v>179</v>
      </c>
      <c r="G153" s="236"/>
      <c r="H153" s="240">
        <v>50.399999999999999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136</v>
      </c>
      <c r="AU153" s="246" t="s">
        <v>132</v>
      </c>
      <c r="AV153" s="13" t="s">
        <v>86</v>
      </c>
      <c r="AW153" s="13" t="s">
        <v>34</v>
      </c>
      <c r="AX153" s="13" t="s">
        <v>76</v>
      </c>
      <c r="AY153" s="246" t="s">
        <v>121</v>
      </c>
    </row>
    <row r="154" s="13" customFormat="1">
      <c r="A154" s="13"/>
      <c r="B154" s="235"/>
      <c r="C154" s="236"/>
      <c r="D154" s="237" t="s">
        <v>136</v>
      </c>
      <c r="E154" s="238" t="s">
        <v>1</v>
      </c>
      <c r="F154" s="239" t="s">
        <v>180</v>
      </c>
      <c r="G154" s="236"/>
      <c r="H154" s="240">
        <v>64.799999999999997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136</v>
      </c>
      <c r="AU154" s="246" t="s">
        <v>132</v>
      </c>
      <c r="AV154" s="13" t="s">
        <v>86</v>
      </c>
      <c r="AW154" s="13" t="s">
        <v>34</v>
      </c>
      <c r="AX154" s="13" t="s">
        <v>76</v>
      </c>
      <c r="AY154" s="246" t="s">
        <v>121</v>
      </c>
    </row>
    <row r="155" s="13" customFormat="1">
      <c r="A155" s="13"/>
      <c r="B155" s="235"/>
      <c r="C155" s="236"/>
      <c r="D155" s="237" t="s">
        <v>136</v>
      </c>
      <c r="E155" s="238" t="s">
        <v>1</v>
      </c>
      <c r="F155" s="239" t="s">
        <v>181</v>
      </c>
      <c r="G155" s="236"/>
      <c r="H155" s="240">
        <v>500.80000000000001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136</v>
      </c>
      <c r="AU155" s="246" t="s">
        <v>132</v>
      </c>
      <c r="AV155" s="13" t="s">
        <v>86</v>
      </c>
      <c r="AW155" s="13" t="s">
        <v>34</v>
      </c>
      <c r="AX155" s="13" t="s">
        <v>76</v>
      </c>
      <c r="AY155" s="246" t="s">
        <v>121</v>
      </c>
    </row>
    <row r="156" s="2" customFormat="1" ht="24" customHeight="1">
      <c r="A156" s="37"/>
      <c r="B156" s="38"/>
      <c r="C156" s="217" t="s">
        <v>122</v>
      </c>
      <c r="D156" s="217" t="s">
        <v>126</v>
      </c>
      <c r="E156" s="218" t="s">
        <v>182</v>
      </c>
      <c r="F156" s="219" t="s">
        <v>183</v>
      </c>
      <c r="G156" s="220" t="s">
        <v>175</v>
      </c>
      <c r="H156" s="221">
        <v>24312</v>
      </c>
      <c r="I156" s="222"/>
      <c r="J156" s="223">
        <f>ROUND(I156*H156,2)</f>
        <v>0</v>
      </c>
      <c r="K156" s="219" t="s">
        <v>130</v>
      </c>
      <c r="L156" s="43"/>
      <c r="M156" s="224" t="s">
        <v>1</v>
      </c>
      <c r="N156" s="225" t="s">
        <v>41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131</v>
      </c>
      <c r="AT156" s="228" t="s">
        <v>126</v>
      </c>
      <c r="AU156" s="228" t="s">
        <v>132</v>
      </c>
      <c r="AY156" s="16" t="s">
        <v>121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131</v>
      </c>
      <c r="BM156" s="228" t="s">
        <v>184</v>
      </c>
    </row>
    <row r="157" s="2" customFormat="1">
      <c r="A157" s="37"/>
      <c r="B157" s="38"/>
      <c r="C157" s="39"/>
      <c r="D157" s="230" t="s">
        <v>134</v>
      </c>
      <c r="E157" s="39"/>
      <c r="F157" s="231" t="s">
        <v>185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132</v>
      </c>
    </row>
    <row r="158" s="14" customFormat="1">
      <c r="A158" s="14"/>
      <c r="B158" s="247"/>
      <c r="C158" s="248"/>
      <c r="D158" s="237" t="s">
        <v>136</v>
      </c>
      <c r="E158" s="249" t="s">
        <v>1</v>
      </c>
      <c r="F158" s="250" t="s">
        <v>144</v>
      </c>
      <c r="G158" s="248"/>
      <c r="H158" s="249" t="s">
        <v>1</v>
      </c>
      <c r="I158" s="251"/>
      <c r="J158" s="248"/>
      <c r="K158" s="248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136</v>
      </c>
      <c r="AU158" s="256" t="s">
        <v>132</v>
      </c>
      <c r="AV158" s="14" t="s">
        <v>84</v>
      </c>
      <c r="AW158" s="14" t="s">
        <v>34</v>
      </c>
      <c r="AX158" s="14" t="s">
        <v>76</v>
      </c>
      <c r="AY158" s="256" t="s">
        <v>121</v>
      </c>
    </row>
    <row r="159" s="13" customFormat="1">
      <c r="A159" s="13"/>
      <c r="B159" s="235"/>
      <c r="C159" s="236"/>
      <c r="D159" s="237" t="s">
        <v>136</v>
      </c>
      <c r="E159" s="238" t="s">
        <v>1</v>
      </c>
      <c r="F159" s="239" t="s">
        <v>186</v>
      </c>
      <c r="G159" s="236"/>
      <c r="H159" s="240">
        <v>24312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136</v>
      </c>
      <c r="AU159" s="246" t="s">
        <v>132</v>
      </c>
      <c r="AV159" s="13" t="s">
        <v>86</v>
      </c>
      <c r="AW159" s="13" t="s">
        <v>34</v>
      </c>
      <c r="AX159" s="13" t="s">
        <v>76</v>
      </c>
      <c r="AY159" s="246" t="s">
        <v>121</v>
      </c>
    </row>
    <row r="160" s="2" customFormat="1" ht="24" customHeight="1">
      <c r="A160" s="37"/>
      <c r="B160" s="38"/>
      <c r="C160" s="217" t="s">
        <v>187</v>
      </c>
      <c r="D160" s="217" t="s">
        <v>126</v>
      </c>
      <c r="E160" s="218" t="s">
        <v>188</v>
      </c>
      <c r="F160" s="219" t="s">
        <v>189</v>
      </c>
      <c r="G160" s="220" t="s">
        <v>175</v>
      </c>
      <c r="H160" s="221">
        <v>810.39999999999998</v>
      </c>
      <c r="I160" s="222"/>
      <c r="J160" s="223">
        <f>ROUND(I160*H160,2)</f>
        <v>0</v>
      </c>
      <c r="K160" s="219" t="s">
        <v>130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131</v>
      </c>
      <c r="AT160" s="228" t="s">
        <v>126</v>
      </c>
      <c r="AU160" s="228" t="s">
        <v>132</v>
      </c>
      <c r="AY160" s="16" t="s">
        <v>121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131</v>
      </c>
      <c r="BM160" s="228" t="s">
        <v>190</v>
      </c>
    </row>
    <row r="161" s="2" customFormat="1">
      <c r="A161" s="37"/>
      <c r="B161" s="38"/>
      <c r="C161" s="39"/>
      <c r="D161" s="230" t="s">
        <v>134</v>
      </c>
      <c r="E161" s="39"/>
      <c r="F161" s="231" t="s">
        <v>191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132</v>
      </c>
    </row>
    <row r="162" s="2" customFormat="1" ht="16.5" customHeight="1">
      <c r="A162" s="37"/>
      <c r="B162" s="38"/>
      <c r="C162" s="217" t="s">
        <v>192</v>
      </c>
      <c r="D162" s="217" t="s">
        <v>126</v>
      </c>
      <c r="E162" s="218" t="s">
        <v>193</v>
      </c>
      <c r="F162" s="219" t="s">
        <v>194</v>
      </c>
      <c r="G162" s="220" t="s">
        <v>195</v>
      </c>
      <c r="H162" s="221">
        <v>80</v>
      </c>
      <c r="I162" s="222"/>
      <c r="J162" s="223">
        <f>ROUND(I162*H162,2)</f>
        <v>0</v>
      </c>
      <c r="K162" s="219" t="s">
        <v>130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131</v>
      </c>
      <c r="AT162" s="228" t="s">
        <v>126</v>
      </c>
      <c r="AU162" s="228" t="s">
        <v>132</v>
      </c>
      <c r="AY162" s="16" t="s">
        <v>121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131</v>
      </c>
      <c r="BM162" s="228" t="s">
        <v>196</v>
      </c>
    </row>
    <row r="163" s="2" customFormat="1">
      <c r="A163" s="37"/>
      <c r="B163" s="38"/>
      <c r="C163" s="39"/>
      <c r="D163" s="230" t="s">
        <v>134</v>
      </c>
      <c r="E163" s="39"/>
      <c r="F163" s="231" t="s">
        <v>197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134</v>
      </c>
      <c r="AU163" s="16" t="s">
        <v>132</v>
      </c>
    </row>
    <row r="164" s="14" customFormat="1">
      <c r="A164" s="14"/>
      <c r="B164" s="247"/>
      <c r="C164" s="248"/>
      <c r="D164" s="237" t="s">
        <v>136</v>
      </c>
      <c r="E164" s="249" t="s">
        <v>1</v>
      </c>
      <c r="F164" s="250" t="s">
        <v>198</v>
      </c>
      <c r="G164" s="248"/>
      <c r="H164" s="249" t="s">
        <v>1</v>
      </c>
      <c r="I164" s="251"/>
      <c r="J164" s="248"/>
      <c r="K164" s="248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136</v>
      </c>
      <c r="AU164" s="256" t="s">
        <v>132</v>
      </c>
      <c r="AV164" s="14" t="s">
        <v>84</v>
      </c>
      <c r="AW164" s="14" t="s">
        <v>34</v>
      </c>
      <c r="AX164" s="14" t="s">
        <v>76</v>
      </c>
      <c r="AY164" s="256" t="s">
        <v>121</v>
      </c>
    </row>
    <row r="165" s="13" customFormat="1">
      <c r="A165" s="13"/>
      <c r="B165" s="235"/>
      <c r="C165" s="236"/>
      <c r="D165" s="237" t="s">
        <v>136</v>
      </c>
      <c r="E165" s="238" t="s">
        <v>1</v>
      </c>
      <c r="F165" s="239" t="s">
        <v>199</v>
      </c>
      <c r="G165" s="236"/>
      <c r="H165" s="240">
        <v>80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136</v>
      </c>
      <c r="AU165" s="246" t="s">
        <v>132</v>
      </c>
      <c r="AV165" s="13" t="s">
        <v>86</v>
      </c>
      <c r="AW165" s="13" t="s">
        <v>34</v>
      </c>
      <c r="AX165" s="13" t="s">
        <v>76</v>
      </c>
      <c r="AY165" s="246" t="s">
        <v>121</v>
      </c>
    </row>
    <row r="166" s="2" customFormat="1" ht="26.4" customHeight="1">
      <c r="A166" s="37"/>
      <c r="B166" s="38"/>
      <c r="C166" s="217" t="s">
        <v>8</v>
      </c>
      <c r="D166" s="217" t="s">
        <v>126</v>
      </c>
      <c r="E166" s="218" t="s">
        <v>200</v>
      </c>
      <c r="F166" s="219" t="s">
        <v>201</v>
      </c>
      <c r="G166" s="220" t="s">
        <v>195</v>
      </c>
      <c r="H166" s="221">
        <v>2400</v>
      </c>
      <c r="I166" s="222"/>
      <c r="J166" s="223">
        <f>ROUND(I166*H166,2)</f>
        <v>0</v>
      </c>
      <c r="K166" s="219" t="s">
        <v>130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131</v>
      </c>
      <c r="AT166" s="228" t="s">
        <v>126</v>
      </c>
      <c r="AU166" s="228" t="s">
        <v>132</v>
      </c>
      <c r="AY166" s="16" t="s">
        <v>121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131</v>
      </c>
      <c r="BM166" s="228" t="s">
        <v>202</v>
      </c>
    </row>
    <row r="167" s="2" customFormat="1">
      <c r="A167" s="37"/>
      <c r="B167" s="38"/>
      <c r="C167" s="39"/>
      <c r="D167" s="230" t="s">
        <v>134</v>
      </c>
      <c r="E167" s="39"/>
      <c r="F167" s="231" t="s">
        <v>203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134</v>
      </c>
      <c r="AU167" s="16" t="s">
        <v>132</v>
      </c>
    </row>
    <row r="168" s="14" customFormat="1">
      <c r="A168" s="14"/>
      <c r="B168" s="247"/>
      <c r="C168" s="248"/>
      <c r="D168" s="237" t="s">
        <v>136</v>
      </c>
      <c r="E168" s="249" t="s">
        <v>1</v>
      </c>
      <c r="F168" s="250" t="s">
        <v>144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136</v>
      </c>
      <c r="AU168" s="256" t="s">
        <v>132</v>
      </c>
      <c r="AV168" s="14" t="s">
        <v>84</v>
      </c>
      <c r="AW168" s="14" t="s">
        <v>34</v>
      </c>
      <c r="AX168" s="14" t="s">
        <v>76</v>
      </c>
      <c r="AY168" s="256" t="s">
        <v>121</v>
      </c>
    </row>
    <row r="169" s="13" customFormat="1">
      <c r="A169" s="13"/>
      <c r="B169" s="235"/>
      <c r="C169" s="236"/>
      <c r="D169" s="237" t="s">
        <v>136</v>
      </c>
      <c r="E169" s="238" t="s">
        <v>1</v>
      </c>
      <c r="F169" s="239" t="s">
        <v>204</v>
      </c>
      <c r="G169" s="236"/>
      <c r="H169" s="240">
        <v>2400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136</v>
      </c>
      <c r="AU169" s="246" t="s">
        <v>132</v>
      </c>
      <c r="AV169" s="13" t="s">
        <v>86</v>
      </c>
      <c r="AW169" s="13" t="s">
        <v>34</v>
      </c>
      <c r="AX169" s="13" t="s">
        <v>76</v>
      </c>
      <c r="AY169" s="246" t="s">
        <v>121</v>
      </c>
    </row>
    <row r="170" s="2" customFormat="1" ht="16.5" customHeight="1">
      <c r="A170" s="37"/>
      <c r="B170" s="38"/>
      <c r="C170" s="217" t="s">
        <v>205</v>
      </c>
      <c r="D170" s="217" t="s">
        <v>126</v>
      </c>
      <c r="E170" s="218" t="s">
        <v>206</v>
      </c>
      <c r="F170" s="219" t="s">
        <v>207</v>
      </c>
      <c r="G170" s="220" t="s">
        <v>195</v>
      </c>
      <c r="H170" s="221">
        <v>80</v>
      </c>
      <c r="I170" s="222"/>
      <c r="J170" s="223">
        <f>ROUND(I170*H170,2)</f>
        <v>0</v>
      </c>
      <c r="K170" s="219" t="s">
        <v>130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131</v>
      </c>
      <c r="AT170" s="228" t="s">
        <v>126</v>
      </c>
      <c r="AU170" s="228" t="s">
        <v>132</v>
      </c>
      <c r="AY170" s="16" t="s">
        <v>121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131</v>
      </c>
      <c r="BM170" s="228" t="s">
        <v>208</v>
      </c>
    </row>
    <row r="171" s="2" customFormat="1">
      <c r="A171" s="37"/>
      <c r="B171" s="38"/>
      <c r="C171" s="39"/>
      <c r="D171" s="230" t="s">
        <v>134</v>
      </c>
      <c r="E171" s="39"/>
      <c r="F171" s="231" t="s">
        <v>209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134</v>
      </c>
      <c r="AU171" s="16" t="s">
        <v>132</v>
      </c>
    </row>
    <row r="172" s="2" customFormat="1" ht="26.4" customHeight="1">
      <c r="A172" s="37"/>
      <c r="B172" s="38"/>
      <c r="C172" s="217" t="s">
        <v>210</v>
      </c>
      <c r="D172" s="217" t="s">
        <v>126</v>
      </c>
      <c r="E172" s="218" t="s">
        <v>211</v>
      </c>
      <c r="F172" s="219" t="s">
        <v>212</v>
      </c>
      <c r="G172" s="220" t="s">
        <v>129</v>
      </c>
      <c r="H172" s="221">
        <v>2470.3000000000002</v>
      </c>
      <c r="I172" s="222"/>
      <c r="J172" s="223">
        <f>ROUND(I172*H172,2)</f>
        <v>0</v>
      </c>
      <c r="K172" s="219" t="s">
        <v>130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131</v>
      </c>
      <c r="AT172" s="228" t="s">
        <v>126</v>
      </c>
      <c r="AU172" s="228" t="s">
        <v>132</v>
      </c>
      <c r="AY172" s="16" t="s">
        <v>121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131</v>
      </c>
      <c r="BM172" s="228" t="s">
        <v>213</v>
      </c>
    </row>
    <row r="173" s="2" customFormat="1">
      <c r="A173" s="37"/>
      <c r="B173" s="38"/>
      <c r="C173" s="39"/>
      <c r="D173" s="230" t="s">
        <v>134</v>
      </c>
      <c r="E173" s="39"/>
      <c r="F173" s="231" t="s">
        <v>214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132</v>
      </c>
    </row>
    <row r="174" s="13" customFormat="1">
      <c r="A174" s="13"/>
      <c r="B174" s="235"/>
      <c r="C174" s="236"/>
      <c r="D174" s="237" t="s">
        <v>136</v>
      </c>
      <c r="E174" s="238" t="s">
        <v>1</v>
      </c>
      <c r="F174" s="239" t="s">
        <v>215</v>
      </c>
      <c r="G174" s="236"/>
      <c r="H174" s="240">
        <v>2470.3000000000002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136</v>
      </c>
      <c r="AU174" s="246" t="s">
        <v>132</v>
      </c>
      <c r="AV174" s="13" t="s">
        <v>86</v>
      </c>
      <c r="AW174" s="13" t="s">
        <v>34</v>
      </c>
      <c r="AX174" s="13" t="s">
        <v>76</v>
      </c>
      <c r="AY174" s="246" t="s">
        <v>121</v>
      </c>
    </row>
    <row r="175" s="2" customFormat="1" ht="26.4" customHeight="1">
      <c r="A175" s="37"/>
      <c r="B175" s="38"/>
      <c r="C175" s="217" t="s">
        <v>216</v>
      </c>
      <c r="D175" s="217" t="s">
        <v>126</v>
      </c>
      <c r="E175" s="218" t="s">
        <v>217</v>
      </c>
      <c r="F175" s="219" t="s">
        <v>218</v>
      </c>
      <c r="G175" s="220" t="s">
        <v>219</v>
      </c>
      <c r="H175" s="221">
        <v>30</v>
      </c>
      <c r="I175" s="222"/>
      <c r="J175" s="223">
        <f>ROUND(I175*H175,2)</f>
        <v>0</v>
      </c>
      <c r="K175" s="219" t="s">
        <v>130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131</v>
      </c>
      <c r="AT175" s="228" t="s">
        <v>126</v>
      </c>
      <c r="AU175" s="228" t="s">
        <v>132</v>
      </c>
      <c r="AY175" s="16" t="s">
        <v>121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131</v>
      </c>
      <c r="BM175" s="228" t="s">
        <v>220</v>
      </c>
    </row>
    <row r="176" s="2" customFormat="1">
      <c r="A176" s="37"/>
      <c r="B176" s="38"/>
      <c r="C176" s="39"/>
      <c r="D176" s="230" t="s">
        <v>134</v>
      </c>
      <c r="E176" s="39"/>
      <c r="F176" s="231" t="s">
        <v>221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134</v>
      </c>
      <c r="AU176" s="16" t="s">
        <v>132</v>
      </c>
    </row>
    <row r="177" s="14" customFormat="1">
      <c r="A177" s="14"/>
      <c r="B177" s="247"/>
      <c r="C177" s="248"/>
      <c r="D177" s="237" t="s">
        <v>136</v>
      </c>
      <c r="E177" s="249" t="s">
        <v>1</v>
      </c>
      <c r="F177" s="250" t="s">
        <v>144</v>
      </c>
      <c r="G177" s="248"/>
      <c r="H177" s="249" t="s">
        <v>1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136</v>
      </c>
      <c r="AU177" s="256" t="s">
        <v>132</v>
      </c>
      <c r="AV177" s="14" t="s">
        <v>84</v>
      </c>
      <c r="AW177" s="14" t="s">
        <v>34</v>
      </c>
      <c r="AX177" s="14" t="s">
        <v>76</v>
      </c>
      <c r="AY177" s="256" t="s">
        <v>121</v>
      </c>
    </row>
    <row r="178" s="13" customFormat="1">
      <c r="A178" s="13"/>
      <c r="B178" s="235"/>
      <c r="C178" s="236"/>
      <c r="D178" s="237" t="s">
        <v>136</v>
      </c>
      <c r="E178" s="238" t="s">
        <v>1</v>
      </c>
      <c r="F178" s="239" t="s">
        <v>222</v>
      </c>
      <c r="G178" s="236"/>
      <c r="H178" s="240">
        <v>30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136</v>
      </c>
      <c r="AU178" s="246" t="s">
        <v>132</v>
      </c>
      <c r="AV178" s="13" t="s">
        <v>86</v>
      </c>
      <c r="AW178" s="13" t="s">
        <v>34</v>
      </c>
      <c r="AX178" s="13" t="s">
        <v>76</v>
      </c>
      <c r="AY178" s="246" t="s">
        <v>121</v>
      </c>
    </row>
    <row r="179" s="12" customFormat="1" ht="20.88" customHeight="1">
      <c r="A179" s="12"/>
      <c r="B179" s="201"/>
      <c r="C179" s="202"/>
      <c r="D179" s="203" t="s">
        <v>75</v>
      </c>
      <c r="E179" s="215" t="s">
        <v>223</v>
      </c>
      <c r="F179" s="215" t="s">
        <v>224</v>
      </c>
      <c r="G179" s="202"/>
      <c r="H179" s="202"/>
      <c r="I179" s="205"/>
      <c r="J179" s="216">
        <f>BK179</f>
        <v>0</v>
      </c>
      <c r="K179" s="202"/>
      <c r="L179" s="207"/>
      <c r="M179" s="208"/>
      <c r="N179" s="209"/>
      <c r="O179" s="209"/>
      <c r="P179" s="210">
        <f>SUM(P180:P208)</f>
        <v>0</v>
      </c>
      <c r="Q179" s="209"/>
      <c r="R179" s="210">
        <f>SUM(R180:R208)</f>
        <v>30.737166000000002</v>
      </c>
      <c r="S179" s="209"/>
      <c r="T179" s="211">
        <f>SUM(T180:T208)</f>
        <v>26.462699999999998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84</v>
      </c>
      <c r="AT179" s="213" t="s">
        <v>75</v>
      </c>
      <c r="AU179" s="213" t="s">
        <v>86</v>
      </c>
      <c r="AY179" s="212" t="s">
        <v>121</v>
      </c>
      <c r="BK179" s="214">
        <f>SUM(BK180:BK208)</f>
        <v>0</v>
      </c>
    </row>
    <row r="180" s="2" customFormat="1" ht="36" customHeight="1">
      <c r="A180" s="37"/>
      <c r="B180" s="38"/>
      <c r="C180" s="217" t="s">
        <v>225</v>
      </c>
      <c r="D180" s="217" t="s">
        <v>126</v>
      </c>
      <c r="E180" s="218" t="s">
        <v>226</v>
      </c>
      <c r="F180" s="219" t="s">
        <v>227</v>
      </c>
      <c r="G180" s="220" t="s">
        <v>228</v>
      </c>
      <c r="H180" s="221">
        <v>5.766</v>
      </c>
      <c r="I180" s="222"/>
      <c r="J180" s="223">
        <f>ROUND(I180*H180,2)</f>
        <v>0</v>
      </c>
      <c r="K180" s="219" t="s">
        <v>130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131</v>
      </c>
      <c r="AT180" s="228" t="s">
        <v>126</v>
      </c>
      <c r="AU180" s="228" t="s">
        <v>132</v>
      </c>
      <c r="AY180" s="16" t="s">
        <v>121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131</v>
      </c>
      <c r="BM180" s="228" t="s">
        <v>229</v>
      </c>
    </row>
    <row r="181" s="2" customFormat="1">
      <c r="A181" s="37"/>
      <c r="B181" s="38"/>
      <c r="C181" s="39"/>
      <c r="D181" s="230" t="s">
        <v>134</v>
      </c>
      <c r="E181" s="39"/>
      <c r="F181" s="231" t="s">
        <v>230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134</v>
      </c>
      <c r="AU181" s="16" t="s">
        <v>132</v>
      </c>
    </row>
    <row r="182" s="2" customFormat="1" ht="16.5" customHeight="1">
      <c r="A182" s="37"/>
      <c r="B182" s="38"/>
      <c r="C182" s="257" t="s">
        <v>231</v>
      </c>
      <c r="D182" s="257" t="s">
        <v>232</v>
      </c>
      <c r="E182" s="258" t="s">
        <v>233</v>
      </c>
      <c r="F182" s="259" t="s">
        <v>234</v>
      </c>
      <c r="G182" s="260" t="s">
        <v>228</v>
      </c>
      <c r="H182" s="261">
        <v>5.766</v>
      </c>
      <c r="I182" s="262"/>
      <c r="J182" s="263">
        <f>ROUND(I182*H182,2)</f>
        <v>0</v>
      </c>
      <c r="K182" s="259" t="s">
        <v>1</v>
      </c>
      <c r="L182" s="264"/>
      <c r="M182" s="265" t="s">
        <v>1</v>
      </c>
      <c r="N182" s="266" t="s">
        <v>41</v>
      </c>
      <c r="O182" s="90"/>
      <c r="P182" s="226">
        <f>O182*H182</f>
        <v>0</v>
      </c>
      <c r="Q182" s="226">
        <v>1</v>
      </c>
      <c r="R182" s="226">
        <f>Q182*H182</f>
        <v>5.766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172</v>
      </c>
      <c r="AT182" s="228" t="s">
        <v>232</v>
      </c>
      <c r="AU182" s="228" t="s">
        <v>132</v>
      </c>
      <c r="AY182" s="16" t="s">
        <v>121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131</v>
      </c>
      <c r="BM182" s="228" t="s">
        <v>235</v>
      </c>
    </row>
    <row r="183" s="14" customFormat="1">
      <c r="A183" s="14"/>
      <c r="B183" s="247"/>
      <c r="C183" s="248"/>
      <c r="D183" s="237" t="s">
        <v>136</v>
      </c>
      <c r="E183" s="249" t="s">
        <v>1</v>
      </c>
      <c r="F183" s="250" t="s">
        <v>236</v>
      </c>
      <c r="G183" s="248"/>
      <c r="H183" s="249" t="s">
        <v>1</v>
      </c>
      <c r="I183" s="251"/>
      <c r="J183" s="248"/>
      <c r="K183" s="248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136</v>
      </c>
      <c r="AU183" s="256" t="s">
        <v>132</v>
      </c>
      <c r="AV183" s="14" t="s">
        <v>84</v>
      </c>
      <c r="AW183" s="14" t="s">
        <v>34</v>
      </c>
      <c r="AX183" s="14" t="s">
        <v>76</v>
      </c>
      <c r="AY183" s="256" t="s">
        <v>121</v>
      </c>
    </row>
    <row r="184" s="14" customFormat="1">
      <c r="A184" s="14"/>
      <c r="B184" s="247"/>
      <c r="C184" s="248"/>
      <c r="D184" s="237" t="s">
        <v>136</v>
      </c>
      <c r="E184" s="249" t="s">
        <v>1</v>
      </c>
      <c r="F184" s="250" t="s">
        <v>237</v>
      </c>
      <c r="G184" s="248"/>
      <c r="H184" s="249" t="s">
        <v>1</v>
      </c>
      <c r="I184" s="251"/>
      <c r="J184" s="248"/>
      <c r="K184" s="248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136</v>
      </c>
      <c r="AU184" s="256" t="s">
        <v>132</v>
      </c>
      <c r="AV184" s="14" t="s">
        <v>84</v>
      </c>
      <c r="AW184" s="14" t="s">
        <v>34</v>
      </c>
      <c r="AX184" s="14" t="s">
        <v>76</v>
      </c>
      <c r="AY184" s="256" t="s">
        <v>121</v>
      </c>
    </row>
    <row r="185" s="14" customFormat="1">
      <c r="A185" s="14"/>
      <c r="B185" s="247"/>
      <c r="C185" s="248"/>
      <c r="D185" s="237" t="s">
        <v>136</v>
      </c>
      <c r="E185" s="249" t="s">
        <v>1</v>
      </c>
      <c r="F185" s="250" t="s">
        <v>238</v>
      </c>
      <c r="G185" s="248"/>
      <c r="H185" s="249" t="s">
        <v>1</v>
      </c>
      <c r="I185" s="251"/>
      <c r="J185" s="248"/>
      <c r="K185" s="248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136</v>
      </c>
      <c r="AU185" s="256" t="s">
        <v>132</v>
      </c>
      <c r="AV185" s="14" t="s">
        <v>84</v>
      </c>
      <c r="AW185" s="14" t="s">
        <v>34</v>
      </c>
      <c r="AX185" s="14" t="s">
        <v>76</v>
      </c>
      <c r="AY185" s="256" t="s">
        <v>121</v>
      </c>
    </row>
    <row r="186" s="14" customFormat="1">
      <c r="A186" s="14"/>
      <c r="B186" s="247"/>
      <c r="C186" s="248"/>
      <c r="D186" s="237" t="s">
        <v>136</v>
      </c>
      <c r="E186" s="249" t="s">
        <v>1</v>
      </c>
      <c r="F186" s="250" t="s">
        <v>239</v>
      </c>
      <c r="G186" s="248"/>
      <c r="H186" s="249" t="s">
        <v>1</v>
      </c>
      <c r="I186" s="251"/>
      <c r="J186" s="248"/>
      <c r="K186" s="248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136</v>
      </c>
      <c r="AU186" s="256" t="s">
        <v>132</v>
      </c>
      <c r="AV186" s="14" t="s">
        <v>84</v>
      </c>
      <c r="AW186" s="14" t="s">
        <v>34</v>
      </c>
      <c r="AX186" s="14" t="s">
        <v>76</v>
      </c>
      <c r="AY186" s="256" t="s">
        <v>121</v>
      </c>
    </row>
    <row r="187" s="14" customFormat="1">
      <c r="A187" s="14"/>
      <c r="B187" s="247"/>
      <c r="C187" s="248"/>
      <c r="D187" s="237" t="s">
        <v>136</v>
      </c>
      <c r="E187" s="249" t="s">
        <v>1</v>
      </c>
      <c r="F187" s="250" t="s">
        <v>240</v>
      </c>
      <c r="G187" s="248"/>
      <c r="H187" s="249" t="s">
        <v>1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136</v>
      </c>
      <c r="AU187" s="256" t="s">
        <v>132</v>
      </c>
      <c r="AV187" s="14" t="s">
        <v>84</v>
      </c>
      <c r="AW187" s="14" t="s">
        <v>34</v>
      </c>
      <c r="AX187" s="14" t="s">
        <v>76</v>
      </c>
      <c r="AY187" s="256" t="s">
        <v>121</v>
      </c>
    </row>
    <row r="188" s="14" customFormat="1">
      <c r="A188" s="14"/>
      <c r="B188" s="247"/>
      <c r="C188" s="248"/>
      <c r="D188" s="237" t="s">
        <v>136</v>
      </c>
      <c r="E188" s="249" t="s">
        <v>1</v>
      </c>
      <c r="F188" s="250" t="s">
        <v>241</v>
      </c>
      <c r="G188" s="248"/>
      <c r="H188" s="249" t="s">
        <v>1</v>
      </c>
      <c r="I188" s="251"/>
      <c r="J188" s="248"/>
      <c r="K188" s="248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136</v>
      </c>
      <c r="AU188" s="256" t="s">
        <v>132</v>
      </c>
      <c r="AV188" s="14" t="s">
        <v>84</v>
      </c>
      <c r="AW188" s="14" t="s">
        <v>34</v>
      </c>
      <c r="AX188" s="14" t="s">
        <v>76</v>
      </c>
      <c r="AY188" s="256" t="s">
        <v>121</v>
      </c>
    </row>
    <row r="189" s="14" customFormat="1">
      <c r="A189" s="14"/>
      <c r="B189" s="247"/>
      <c r="C189" s="248"/>
      <c r="D189" s="237" t="s">
        <v>136</v>
      </c>
      <c r="E189" s="249" t="s">
        <v>1</v>
      </c>
      <c r="F189" s="250" t="s">
        <v>242</v>
      </c>
      <c r="G189" s="248"/>
      <c r="H189" s="249" t="s">
        <v>1</v>
      </c>
      <c r="I189" s="251"/>
      <c r="J189" s="248"/>
      <c r="K189" s="248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136</v>
      </c>
      <c r="AU189" s="256" t="s">
        <v>132</v>
      </c>
      <c r="AV189" s="14" t="s">
        <v>84</v>
      </c>
      <c r="AW189" s="14" t="s">
        <v>34</v>
      </c>
      <c r="AX189" s="14" t="s">
        <v>76</v>
      </c>
      <c r="AY189" s="256" t="s">
        <v>121</v>
      </c>
    </row>
    <row r="190" s="13" customFormat="1">
      <c r="A190" s="13"/>
      <c r="B190" s="235"/>
      <c r="C190" s="236"/>
      <c r="D190" s="237" t="s">
        <v>136</v>
      </c>
      <c r="E190" s="238" t="s">
        <v>1</v>
      </c>
      <c r="F190" s="239" t="s">
        <v>243</v>
      </c>
      <c r="G190" s="236"/>
      <c r="H190" s="240">
        <v>5.766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136</v>
      </c>
      <c r="AU190" s="246" t="s">
        <v>132</v>
      </c>
      <c r="AV190" s="13" t="s">
        <v>86</v>
      </c>
      <c r="AW190" s="13" t="s">
        <v>34</v>
      </c>
      <c r="AX190" s="13" t="s">
        <v>76</v>
      </c>
      <c r="AY190" s="246" t="s">
        <v>121</v>
      </c>
    </row>
    <row r="191" s="2" customFormat="1" ht="16.5" customHeight="1">
      <c r="A191" s="37"/>
      <c r="B191" s="38"/>
      <c r="C191" s="217" t="s">
        <v>244</v>
      </c>
      <c r="D191" s="217" t="s">
        <v>126</v>
      </c>
      <c r="E191" s="218" t="s">
        <v>245</v>
      </c>
      <c r="F191" s="219" t="s">
        <v>246</v>
      </c>
      <c r="G191" s="220" t="s">
        <v>175</v>
      </c>
      <c r="H191" s="221">
        <v>935.54999999999995</v>
      </c>
      <c r="I191" s="222"/>
      <c r="J191" s="223">
        <f>ROUND(I191*H191,2)</f>
        <v>0</v>
      </c>
      <c r="K191" s="219" t="s">
        <v>130</v>
      </c>
      <c r="L191" s="43"/>
      <c r="M191" s="224" t="s">
        <v>1</v>
      </c>
      <c r="N191" s="225" t="s">
        <v>41</v>
      </c>
      <c r="O191" s="90"/>
      <c r="P191" s="226">
        <f>O191*H191</f>
        <v>0</v>
      </c>
      <c r="Q191" s="226">
        <v>0.026440000000000002</v>
      </c>
      <c r="R191" s="226">
        <f>Q191*H191</f>
        <v>24.735942000000001</v>
      </c>
      <c r="S191" s="226">
        <v>0.025999999999999999</v>
      </c>
      <c r="T191" s="227">
        <f>S191*H191</f>
        <v>24.324299999999997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131</v>
      </c>
      <c r="AT191" s="228" t="s">
        <v>126</v>
      </c>
      <c r="AU191" s="228" t="s">
        <v>132</v>
      </c>
      <c r="AY191" s="16" t="s">
        <v>121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84</v>
      </c>
      <c r="BK191" s="229">
        <f>ROUND(I191*H191,2)</f>
        <v>0</v>
      </c>
      <c r="BL191" s="16" t="s">
        <v>131</v>
      </c>
      <c r="BM191" s="228" t="s">
        <v>247</v>
      </c>
    </row>
    <row r="192" s="2" customFormat="1">
      <c r="A192" s="37"/>
      <c r="B192" s="38"/>
      <c r="C192" s="39"/>
      <c r="D192" s="230" t="s">
        <v>134</v>
      </c>
      <c r="E192" s="39"/>
      <c r="F192" s="231" t="s">
        <v>248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134</v>
      </c>
      <c r="AU192" s="16" t="s">
        <v>132</v>
      </c>
    </row>
    <row r="193" s="14" customFormat="1">
      <c r="A193" s="14"/>
      <c r="B193" s="247"/>
      <c r="C193" s="248"/>
      <c r="D193" s="237" t="s">
        <v>136</v>
      </c>
      <c r="E193" s="249" t="s">
        <v>1</v>
      </c>
      <c r="F193" s="250" t="s">
        <v>249</v>
      </c>
      <c r="G193" s="248"/>
      <c r="H193" s="249" t="s">
        <v>1</v>
      </c>
      <c r="I193" s="251"/>
      <c r="J193" s="248"/>
      <c r="K193" s="248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136</v>
      </c>
      <c r="AU193" s="256" t="s">
        <v>132</v>
      </c>
      <c r="AV193" s="14" t="s">
        <v>84</v>
      </c>
      <c r="AW193" s="14" t="s">
        <v>34</v>
      </c>
      <c r="AX193" s="14" t="s">
        <v>76</v>
      </c>
      <c r="AY193" s="256" t="s">
        <v>121</v>
      </c>
    </row>
    <row r="194" s="13" customFormat="1">
      <c r="A194" s="13"/>
      <c r="B194" s="235"/>
      <c r="C194" s="236"/>
      <c r="D194" s="237" t="s">
        <v>136</v>
      </c>
      <c r="E194" s="238" t="s">
        <v>1</v>
      </c>
      <c r="F194" s="239" t="s">
        <v>250</v>
      </c>
      <c r="G194" s="236"/>
      <c r="H194" s="240">
        <v>135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136</v>
      </c>
      <c r="AU194" s="246" t="s">
        <v>132</v>
      </c>
      <c r="AV194" s="13" t="s">
        <v>86</v>
      </c>
      <c r="AW194" s="13" t="s">
        <v>34</v>
      </c>
      <c r="AX194" s="13" t="s">
        <v>76</v>
      </c>
      <c r="AY194" s="246" t="s">
        <v>121</v>
      </c>
    </row>
    <row r="195" s="13" customFormat="1">
      <c r="A195" s="13"/>
      <c r="B195" s="235"/>
      <c r="C195" s="236"/>
      <c r="D195" s="237" t="s">
        <v>136</v>
      </c>
      <c r="E195" s="238" t="s">
        <v>1</v>
      </c>
      <c r="F195" s="239" t="s">
        <v>251</v>
      </c>
      <c r="G195" s="236"/>
      <c r="H195" s="240">
        <v>35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136</v>
      </c>
      <c r="AU195" s="246" t="s">
        <v>132</v>
      </c>
      <c r="AV195" s="13" t="s">
        <v>86</v>
      </c>
      <c r="AW195" s="13" t="s">
        <v>34</v>
      </c>
      <c r="AX195" s="13" t="s">
        <v>76</v>
      </c>
      <c r="AY195" s="246" t="s">
        <v>121</v>
      </c>
    </row>
    <row r="196" s="13" customFormat="1">
      <c r="A196" s="13"/>
      <c r="B196" s="235"/>
      <c r="C196" s="236"/>
      <c r="D196" s="237" t="s">
        <v>136</v>
      </c>
      <c r="E196" s="238" t="s">
        <v>1</v>
      </c>
      <c r="F196" s="239" t="s">
        <v>252</v>
      </c>
      <c r="G196" s="236"/>
      <c r="H196" s="240">
        <v>45</v>
      </c>
      <c r="I196" s="241"/>
      <c r="J196" s="236"/>
      <c r="K196" s="236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136</v>
      </c>
      <c r="AU196" s="246" t="s">
        <v>132</v>
      </c>
      <c r="AV196" s="13" t="s">
        <v>86</v>
      </c>
      <c r="AW196" s="13" t="s">
        <v>34</v>
      </c>
      <c r="AX196" s="13" t="s">
        <v>76</v>
      </c>
      <c r="AY196" s="246" t="s">
        <v>121</v>
      </c>
    </row>
    <row r="197" s="14" customFormat="1">
      <c r="A197" s="14"/>
      <c r="B197" s="247"/>
      <c r="C197" s="248"/>
      <c r="D197" s="237" t="s">
        <v>136</v>
      </c>
      <c r="E197" s="249" t="s">
        <v>1</v>
      </c>
      <c r="F197" s="250" t="s">
        <v>253</v>
      </c>
      <c r="G197" s="248"/>
      <c r="H197" s="249" t="s">
        <v>1</v>
      </c>
      <c r="I197" s="251"/>
      <c r="J197" s="248"/>
      <c r="K197" s="248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136</v>
      </c>
      <c r="AU197" s="256" t="s">
        <v>132</v>
      </c>
      <c r="AV197" s="14" t="s">
        <v>84</v>
      </c>
      <c r="AW197" s="14" t="s">
        <v>34</v>
      </c>
      <c r="AX197" s="14" t="s">
        <v>76</v>
      </c>
      <c r="AY197" s="256" t="s">
        <v>121</v>
      </c>
    </row>
    <row r="198" s="13" customFormat="1">
      <c r="A198" s="13"/>
      <c r="B198" s="235"/>
      <c r="C198" s="236"/>
      <c r="D198" s="237" t="s">
        <v>136</v>
      </c>
      <c r="E198" s="238" t="s">
        <v>1</v>
      </c>
      <c r="F198" s="239" t="s">
        <v>254</v>
      </c>
      <c r="G198" s="236"/>
      <c r="H198" s="240">
        <v>676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136</v>
      </c>
      <c r="AU198" s="246" t="s">
        <v>132</v>
      </c>
      <c r="AV198" s="13" t="s">
        <v>86</v>
      </c>
      <c r="AW198" s="13" t="s">
        <v>34</v>
      </c>
      <c r="AX198" s="13" t="s">
        <v>76</v>
      </c>
      <c r="AY198" s="246" t="s">
        <v>121</v>
      </c>
    </row>
    <row r="199" s="13" customFormat="1">
      <c r="A199" s="13"/>
      <c r="B199" s="235"/>
      <c r="C199" s="236"/>
      <c r="D199" s="237" t="s">
        <v>136</v>
      </c>
      <c r="E199" s="236"/>
      <c r="F199" s="239" t="s">
        <v>255</v>
      </c>
      <c r="G199" s="236"/>
      <c r="H199" s="240">
        <v>935.54999999999995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136</v>
      </c>
      <c r="AU199" s="246" t="s">
        <v>132</v>
      </c>
      <c r="AV199" s="13" t="s">
        <v>86</v>
      </c>
      <c r="AW199" s="13" t="s">
        <v>4</v>
      </c>
      <c r="AX199" s="13" t="s">
        <v>84</v>
      </c>
      <c r="AY199" s="246" t="s">
        <v>121</v>
      </c>
    </row>
    <row r="200" s="2" customFormat="1" ht="26.4" customHeight="1">
      <c r="A200" s="37"/>
      <c r="B200" s="38"/>
      <c r="C200" s="217" t="s">
        <v>256</v>
      </c>
      <c r="D200" s="217" t="s">
        <v>126</v>
      </c>
      <c r="E200" s="218" t="s">
        <v>257</v>
      </c>
      <c r="F200" s="219" t="s">
        <v>258</v>
      </c>
      <c r="G200" s="220" t="s">
        <v>175</v>
      </c>
      <c r="H200" s="221">
        <v>1069.2000000000001</v>
      </c>
      <c r="I200" s="222"/>
      <c r="J200" s="223">
        <f>ROUND(I200*H200,2)</f>
        <v>0</v>
      </c>
      <c r="K200" s="219" t="s">
        <v>130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0.00022000000000000001</v>
      </c>
      <c r="R200" s="226">
        <f>Q200*H200</f>
        <v>0.23522400000000002</v>
      </c>
      <c r="S200" s="226">
        <v>0.002</v>
      </c>
      <c r="T200" s="227">
        <f>S200*H200</f>
        <v>2.1384000000000003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131</v>
      </c>
      <c r="AT200" s="228" t="s">
        <v>126</v>
      </c>
      <c r="AU200" s="228" t="s">
        <v>132</v>
      </c>
      <c r="AY200" s="16" t="s">
        <v>121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84</v>
      </c>
      <c r="BK200" s="229">
        <f>ROUND(I200*H200,2)</f>
        <v>0</v>
      </c>
      <c r="BL200" s="16" t="s">
        <v>131</v>
      </c>
      <c r="BM200" s="228" t="s">
        <v>259</v>
      </c>
    </row>
    <row r="201" s="2" customFormat="1">
      <c r="A201" s="37"/>
      <c r="B201" s="38"/>
      <c r="C201" s="39"/>
      <c r="D201" s="230" t="s">
        <v>134</v>
      </c>
      <c r="E201" s="39"/>
      <c r="F201" s="231" t="s">
        <v>260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134</v>
      </c>
      <c r="AU201" s="16" t="s">
        <v>132</v>
      </c>
    </row>
    <row r="202" s="14" customFormat="1">
      <c r="A202" s="14"/>
      <c r="B202" s="247"/>
      <c r="C202" s="248"/>
      <c r="D202" s="237" t="s">
        <v>136</v>
      </c>
      <c r="E202" s="249" t="s">
        <v>1</v>
      </c>
      <c r="F202" s="250" t="s">
        <v>249</v>
      </c>
      <c r="G202" s="248"/>
      <c r="H202" s="249" t="s">
        <v>1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136</v>
      </c>
      <c r="AU202" s="256" t="s">
        <v>132</v>
      </c>
      <c r="AV202" s="14" t="s">
        <v>84</v>
      </c>
      <c r="AW202" s="14" t="s">
        <v>34</v>
      </c>
      <c r="AX202" s="14" t="s">
        <v>76</v>
      </c>
      <c r="AY202" s="256" t="s">
        <v>121</v>
      </c>
    </row>
    <row r="203" s="13" customFormat="1">
      <c r="A203" s="13"/>
      <c r="B203" s="235"/>
      <c r="C203" s="236"/>
      <c r="D203" s="237" t="s">
        <v>136</v>
      </c>
      <c r="E203" s="238" t="s">
        <v>1</v>
      </c>
      <c r="F203" s="239" t="s">
        <v>250</v>
      </c>
      <c r="G203" s="236"/>
      <c r="H203" s="240">
        <v>135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136</v>
      </c>
      <c r="AU203" s="246" t="s">
        <v>132</v>
      </c>
      <c r="AV203" s="13" t="s">
        <v>86</v>
      </c>
      <c r="AW203" s="13" t="s">
        <v>34</v>
      </c>
      <c r="AX203" s="13" t="s">
        <v>76</v>
      </c>
      <c r="AY203" s="246" t="s">
        <v>121</v>
      </c>
    </row>
    <row r="204" s="13" customFormat="1">
      <c r="A204" s="13"/>
      <c r="B204" s="235"/>
      <c r="C204" s="236"/>
      <c r="D204" s="237" t="s">
        <v>136</v>
      </c>
      <c r="E204" s="238" t="s">
        <v>1</v>
      </c>
      <c r="F204" s="239" t="s">
        <v>251</v>
      </c>
      <c r="G204" s="236"/>
      <c r="H204" s="240">
        <v>35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136</v>
      </c>
      <c r="AU204" s="246" t="s">
        <v>132</v>
      </c>
      <c r="AV204" s="13" t="s">
        <v>86</v>
      </c>
      <c r="AW204" s="13" t="s">
        <v>34</v>
      </c>
      <c r="AX204" s="13" t="s">
        <v>76</v>
      </c>
      <c r="AY204" s="246" t="s">
        <v>121</v>
      </c>
    </row>
    <row r="205" s="13" customFormat="1">
      <c r="A205" s="13"/>
      <c r="B205" s="235"/>
      <c r="C205" s="236"/>
      <c r="D205" s="237" t="s">
        <v>136</v>
      </c>
      <c r="E205" s="238" t="s">
        <v>1</v>
      </c>
      <c r="F205" s="239" t="s">
        <v>252</v>
      </c>
      <c r="G205" s="236"/>
      <c r="H205" s="240">
        <v>45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136</v>
      </c>
      <c r="AU205" s="246" t="s">
        <v>132</v>
      </c>
      <c r="AV205" s="13" t="s">
        <v>86</v>
      </c>
      <c r="AW205" s="13" t="s">
        <v>34</v>
      </c>
      <c r="AX205" s="13" t="s">
        <v>76</v>
      </c>
      <c r="AY205" s="246" t="s">
        <v>121</v>
      </c>
    </row>
    <row r="206" s="14" customFormat="1">
      <c r="A206" s="14"/>
      <c r="B206" s="247"/>
      <c r="C206" s="248"/>
      <c r="D206" s="237" t="s">
        <v>136</v>
      </c>
      <c r="E206" s="249" t="s">
        <v>1</v>
      </c>
      <c r="F206" s="250" t="s">
        <v>253</v>
      </c>
      <c r="G206" s="248"/>
      <c r="H206" s="249" t="s">
        <v>1</v>
      </c>
      <c r="I206" s="251"/>
      <c r="J206" s="248"/>
      <c r="K206" s="248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136</v>
      </c>
      <c r="AU206" s="256" t="s">
        <v>132</v>
      </c>
      <c r="AV206" s="14" t="s">
        <v>84</v>
      </c>
      <c r="AW206" s="14" t="s">
        <v>34</v>
      </c>
      <c r="AX206" s="14" t="s">
        <v>76</v>
      </c>
      <c r="AY206" s="256" t="s">
        <v>121</v>
      </c>
    </row>
    <row r="207" s="13" customFormat="1">
      <c r="A207" s="13"/>
      <c r="B207" s="235"/>
      <c r="C207" s="236"/>
      <c r="D207" s="237" t="s">
        <v>136</v>
      </c>
      <c r="E207" s="238" t="s">
        <v>1</v>
      </c>
      <c r="F207" s="239" t="s">
        <v>254</v>
      </c>
      <c r="G207" s="236"/>
      <c r="H207" s="240">
        <v>676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136</v>
      </c>
      <c r="AU207" s="246" t="s">
        <v>132</v>
      </c>
      <c r="AV207" s="13" t="s">
        <v>86</v>
      </c>
      <c r="AW207" s="13" t="s">
        <v>34</v>
      </c>
      <c r="AX207" s="13" t="s">
        <v>76</v>
      </c>
      <c r="AY207" s="246" t="s">
        <v>121</v>
      </c>
    </row>
    <row r="208" s="13" customFormat="1">
      <c r="A208" s="13"/>
      <c r="B208" s="235"/>
      <c r="C208" s="236"/>
      <c r="D208" s="237" t="s">
        <v>136</v>
      </c>
      <c r="E208" s="236"/>
      <c r="F208" s="239" t="s">
        <v>261</v>
      </c>
      <c r="G208" s="236"/>
      <c r="H208" s="240">
        <v>1069.2000000000001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136</v>
      </c>
      <c r="AU208" s="246" t="s">
        <v>132</v>
      </c>
      <c r="AV208" s="13" t="s">
        <v>86</v>
      </c>
      <c r="AW208" s="13" t="s">
        <v>4</v>
      </c>
      <c r="AX208" s="13" t="s">
        <v>84</v>
      </c>
      <c r="AY208" s="246" t="s">
        <v>121</v>
      </c>
    </row>
    <row r="209" s="12" customFormat="1" ht="20.88" customHeight="1">
      <c r="A209" s="12"/>
      <c r="B209" s="201"/>
      <c r="C209" s="202"/>
      <c r="D209" s="203" t="s">
        <v>75</v>
      </c>
      <c r="E209" s="215" t="s">
        <v>262</v>
      </c>
      <c r="F209" s="215" t="s">
        <v>263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SUM(P210:P222)</f>
        <v>0</v>
      </c>
      <c r="Q209" s="209"/>
      <c r="R209" s="210">
        <f>SUM(R210:R222)</f>
        <v>0</v>
      </c>
      <c r="S209" s="209"/>
      <c r="T209" s="211">
        <f>SUM(T210:T222)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84</v>
      </c>
      <c r="AT209" s="213" t="s">
        <v>75</v>
      </c>
      <c r="AU209" s="213" t="s">
        <v>86</v>
      </c>
      <c r="AY209" s="212" t="s">
        <v>121</v>
      </c>
      <c r="BK209" s="214">
        <f>SUM(BK210:BK222)</f>
        <v>0</v>
      </c>
    </row>
    <row r="210" s="2" customFormat="1" ht="26.4" customHeight="1">
      <c r="A210" s="37"/>
      <c r="B210" s="38"/>
      <c r="C210" s="217" t="s">
        <v>264</v>
      </c>
      <c r="D210" s="217" t="s">
        <v>126</v>
      </c>
      <c r="E210" s="218" t="s">
        <v>265</v>
      </c>
      <c r="F210" s="219" t="s">
        <v>266</v>
      </c>
      <c r="G210" s="220" t="s">
        <v>228</v>
      </c>
      <c r="H210" s="221">
        <v>26.463000000000001</v>
      </c>
      <c r="I210" s="222"/>
      <c r="J210" s="223">
        <f>ROUND(I210*H210,2)</f>
        <v>0</v>
      </c>
      <c r="K210" s="219" t="s">
        <v>130</v>
      </c>
      <c r="L210" s="43"/>
      <c r="M210" s="224" t="s">
        <v>1</v>
      </c>
      <c r="N210" s="225" t="s">
        <v>41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131</v>
      </c>
      <c r="AT210" s="228" t="s">
        <v>126</v>
      </c>
      <c r="AU210" s="228" t="s">
        <v>132</v>
      </c>
      <c r="AY210" s="16" t="s">
        <v>121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131</v>
      </c>
      <c r="BM210" s="228" t="s">
        <v>267</v>
      </c>
    </row>
    <row r="211" s="2" customFormat="1">
      <c r="A211" s="37"/>
      <c r="B211" s="38"/>
      <c r="C211" s="39"/>
      <c r="D211" s="230" t="s">
        <v>134</v>
      </c>
      <c r="E211" s="39"/>
      <c r="F211" s="231" t="s">
        <v>268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134</v>
      </c>
      <c r="AU211" s="16" t="s">
        <v>132</v>
      </c>
    </row>
    <row r="212" s="2" customFormat="1" ht="36" customHeight="1">
      <c r="A212" s="37"/>
      <c r="B212" s="38"/>
      <c r="C212" s="217" t="s">
        <v>7</v>
      </c>
      <c r="D212" s="217" t="s">
        <v>126</v>
      </c>
      <c r="E212" s="218" t="s">
        <v>269</v>
      </c>
      <c r="F212" s="219" t="s">
        <v>270</v>
      </c>
      <c r="G212" s="220" t="s">
        <v>228</v>
      </c>
      <c r="H212" s="221">
        <v>26.463000000000001</v>
      </c>
      <c r="I212" s="222"/>
      <c r="J212" s="223">
        <f>ROUND(I212*H212,2)</f>
        <v>0</v>
      </c>
      <c r="K212" s="219" t="s">
        <v>130</v>
      </c>
      <c r="L212" s="43"/>
      <c r="M212" s="224" t="s">
        <v>1</v>
      </c>
      <c r="N212" s="225" t="s">
        <v>41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131</v>
      </c>
      <c r="AT212" s="228" t="s">
        <v>126</v>
      </c>
      <c r="AU212" s="228" t="s">
        <v>132</v>
      </c>
      <c r="AY212" s="16" t="s">
        <v>121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84</v>
      </c>
      <c r="BK212" s="229">
        <f>ROUND(I212*H212,2)</f>
        <v>0</v>
      </c>
      <c r="BL212" s="16" t="s">
        <v>131</v>
      </c>
      <c r="BM212" s="228" t="s">
        <v>271</v>
      </c>
    </row>
    <row r="213" s="2" customFormat="1">
      <c r="A213" s="37"/>
      <c r="B213" s="38"/>
      <c r="C213" s="39"/>
      <c r="D213" s="230" t="s">
        <v>134</v>
      </c>
      <c r="E213" s="39"/>
      <c r="F213" s="231" t="s">
        <v>272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134</v>
      </c>
      <c r="AU213" s="16" t="s">
        <v>132</v>
      </c>
    </row>
    <row r="214" s="2" customFormat="1" ht="26.4" customHeight="1">
      <c r="A214" s="37"/>
      <c r="B214" s="38"/>
      <c r="C214" s="217" t="s">
        <v>273</v>
      </c>
      <c r="D214" s="217" t="s">
        <v>126</v>
      </c>
      <c r="E214" s="218" t="s">
        <v>274</v>
      </c>
      <c r="F214" s="219" t="s">
        <v>275</v>
      </c>
      <c r="G214" s="220" t="s">
        <v>228</v>
      </c>
      <c r="H214" s="221">
        <v>185.24100000000001</v>
      </c>
      <c r="I214" s="222"/>
      <c r="J214" s="223">
        <f>ROUND(I214*H214,2)</f>
        <v>0</v>
      </c>
      <c r="K214" s="219" t="s">
        <v>130</v>
      </c>
      <c r="L214" s="43"/>
      <c r="M214" s="224" t="s">
        <v>1</v>
      </c>
      <c r="N214" s="225" t="s">
        <v>41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131</v>
      </c>
      <c r="AT214" s="228" t="s">
        <v>126</v>
      </c>
      <c r="AU214" s="228" t="s">
        <v>132</v>
      </c>
      <c r="AY214" s="16" t="s">
        <v>121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84</v>
      </c>
      <c r="BK214" s="229">
        <f>ROUND(I214*H214,2)</f>
        <v>0</v>
      </c>
      <c r="BL214" s="16" t="s">
        <v>131</v>
      </c>
      <c r="BM214" s="228" t="s">
        <v>276</v>
      </c>
    </row>
    <row r="215" s="2" customFormat="1">
      <c r="A215" s="37"/>
      <c r="B215" s="38"/>
      <c r="C215" s="39"/>
      <c r="D215" s="230" t="s">
        <v>134</v>
      </c>
      <c r="E215" s="39"/>
      <c r="F215" s="231" t="s">
        <v>277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134</v>
      </c>
      <c r="AU215" s="16" t="s">
        <v>132</v>
      </c>
    </row>
    <row r="216" s="13" customFormat="1">
      <c r="A216" s="13"/>
      <c r="B216" s="235"/>
      <c r="C216" s="236"/>
      <c r="D216" s="237" t="s">
        <v>136</v>
      </c>
      <c r="E216" s="236"/>
      <c r="F216" s="239" t="s">
        <v>278</v>
      </c>
      <c r="G216" s="236"/>
      <c r="H216" s="240">
        <v>185.24100000000001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136</v>
      </c>
      <c r="AU216" s="246" t="s">
        <v>132</v>
      </c>
      <c r="AV216" s="13" t="s">
        <v>86</v>
      </c>
      <c r="AW216" s="13" t="s">
        <v>4</v>
      </c>
      <c r="AX216" s="13" t="s">
        <v>84</v>
      </c>
      <c r="AY216" s="246" t="s">
        <v>121</v>
      </c>
    </row>
    <row r="217" s="2" customFormat="1" ht="36" customHeight="1">
      <c r="A217" s="37"/>
      <c r="B217" s="38"/>
      <c r="C217" s="217" t="s">
        <v>279</v>
      </c>
      <c r="D217" s="217" t="s">
        <v>126</v>
      </c>
      <c r="E217" s="218" t="s">
        <v>280</v>
      </c>
      <c r="F217" s="219" t="s">
        <v>281</v>
      </c>
      <c r="G217" s="220" t="s">
        <v>228</v>
      </c>
      <c r="H217" s="221">
        <v>24.324000000000002</v>
      </c>
      <c r="I217" s="222"/>
      <c r="J217" s="223">
        <f>ROUND(I217*H217,2)</f>
        <v>0</v>
      </c>
      <c r="K217" s="219" t="s">
        <v>130</v>
      </c>
      <c r="L217" s="43"/>
      <c r="M217" s="224" t="s">
        <v>1</v>
      </c>
      <c r="N217" s="225" t="s">
        <v>41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131</v>
      </c>
      <c r="AT217" s="228" t="s">
        <v>126</v>
      </c>
      <c r="AU217" s="228" t="s">
        <v>132</v>
      </c>
      <c r="AY217" s="16" t="s">
        <v>121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84</v>
      </c>
      <c r="BK217" s="229">
        <f>ROUND(I217*H217,2)</f>
        <v>0</v>
      </c>
      <c r="BL217" s="16" t="s">
        <v>131</v>
      </c>
      <c r="BM217" s="228" t="s">
        <v>282</v>
      </c>
    </row>
    <row r="218" s="2" customFormat="1">
      <c r="A218" s="37"/>
      <c r="B218" s="38"/>
      <c r="C218" s="39"/>
      <c r="D218" s="230" t="s">
        <v>134</v>
      </c>
      <c r="E218" s="39"/>
      <c r="F218" s="231" t="s">
        <v>283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134</v>
      </c>
      <c r="AU218" s="16" t="s">
        <v>132</v>
      </c>
    </row>
    <row r="219" s="2" customFormat="1" ht="40.8" customHeight="1">
      <c r="A219" s="37"/>
      <c r="B219" s="38"/>
      <c r="C219" s="217" t="s">
        <v>284</v>
      </c>
      <c r="D219" s="217" t="s">
        <v>126</v>
      </c>
      <c r="E219" s="218" t="s">
        <v>285</v>
      </c>
      <c r="F219" s="219" t="s">
        <v>286</v>
      </c>
      <c r="G219" s="220" t="s">
        <v>228</v>
      </c>
      <c r="H219" s="221">
        <v>2.1379999999999999</v>
      </c>
      <c r="I219" s="222"/>
      <c r="J219" s="223">
        <f>ROUND(I219*H219,2)</f>
        <v>0</v>
      </c>
      <c r="K219" s="219" t="s">
        <v>130</v>
      </c>
      <c r="L219" s="43"/>
      <c r="M219" s="224" t="s">
        <v>1</v>
      </c>
      <c r="N219" s="225" t="s">
        <v>41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131</v>
      </c>
      <c r="AT219" s="228" t="s">
        <v>126</v>
      </c>
      <c r="AU219" s="228" t="s">
        <v>132</v>
      </c>
      <c r="AY219" s="16" t="s">
        <v>121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84</v>
      </c>
      <c r="BK219" s="229">
        <f>ROUND(I219*H219,2)</f>
        <v>0</v>
      </c>
      <c r="BL219" s="16" t="s">
        <v>131</v>
      </c>
      <c r="BM219" s="228" t="s">
        <v>287</v>
      </c>
    </row>
    <row r="220" s="2" customFormat="1">
      <c r="A220" s="37"/>
      <c r="B220" s="38"/>
      <c r="C220" s="39"/>
      <c r="D220" s="230" t="s">
        <v>134</v>
      </c>
      <c r="E220" s="39"/>
      <c r="F220" s="231" t="s">
        <v>288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134</v>
      </c>
      <c r="AU220" s="16" t="s">
        <v>132</v>
      </c>
    </row>
    <row r="221" s="2" customFormat="1" ht="36" customHeight="1">
      <c r="A221" s="37"/>
      <c r="B221" s="38"/>
      <c r="C221" s="217" t="s">
        <v>289</v>
      </c>
      <c r="D221" s="217" t="s">
        <v>126</v>
      </c>
      <c r="E221" s="218" t="s">
        <v>290</v>
      </c>
      <c r="F221" s="219" t="s">
        <v>291</v>
      </c>
      <c r="G221" s="220" t="s">
        <v>228</v>
      </c>
      <c r="H221" s="221">
        <v>30.736999999999998</v>
      </c>
      <c r="I221" s="222"/>
      <c r="J221" s="223">
        <f>ROUND(I221*H221,2)</f>
        <v>0</v>
      </c>
      <c r="K221" s="219" t="s">
        <v>130</v>
      </c>
      <c r="L221" s="43"/>
      <c r="M221" s="224" t="s">
        <v>1</v>
      </c>
      <c r="N221" s="225" t="s">
        <v>41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131</v>
      </c>
      <c r="AT221" s="228" t="s">
        <v>126</v>
      </c>
      <c r="AU221" s="228" t="s">
        <v>132</v>
      </c>
      <c r="AY221" s="16" t="s">
        <v>121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131</v>
      </c>
      <c r="BM221" s="228" t="s">
        <v>292</v>
      </c>
    </row>
    <row r="222" s="2" customFormat="1">
      <c r="A222" s="37"/>
      <c r="B222" s="38"/>
      <c r="C222" s="39"/>
      <c r="D222" s="230" t="s">
        <v>134</v>
      </c>
      <c r="E222" s="39"/>
      <c r="F222" s="231" t="s">
        <v>293</v>
      </c>
      <c r="G222" s="39"/>
      <c r="H222" s="39"/>
      <c r="I222" s="232"/>
      <c r="J222" s="39"/>
      <c r="K222" s="39"/>
      <c r="L222" s="43"/>
      <c r="M222" s="233"/>
      <c r="N222" s="23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134</v>
      </c>
      <c r="AU222" s="16" t="s">
        <v>132</v>
      </c>
    </row>
    <row r="223" s="12" customFormat="1" ht="25.92" customHeight="1">
      <c r="A223" s="12"/>
      <c r="B223" s="201"/>
      <c r="C223" s="202"/>
      <c r="D223" s="203" t="s">
        <v>75</v>
      </c>
      <c r="E223" s="204" t="s">
        <v>294</v>
      </c>
      <c r="F223" s="204" t="s">
        <v>295</v>
      </c>
      <c r="G223" s="202"/>
      <c r="H223" s="202"/>
      <c r="I223" s="205"/>
      <c r="J223" s="206">
        <f>BK223</f>
        <v>0</v>
      </c>
      <c r="K223" s="202"/>
      <c r="L223" s="207"/>
      <c r="M223" s="208"/>
      <c r="N223" s="209"/>
      <c r="O223" s="209"/>
      <c r="P223" s="210">
        <f>P224</f>
        <v>0</v>
      </c>
      <c r="Q223" s="209"/>
      <c r="R223" s="210">
        <f>R224</f>
        <v>4.0950000000000006</v>
      </c>
      <c r="S223" s="209"/>
      <c r="T223" s="211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2" t="s">
        <v>84</v>
      </c>
      <c r="AT223" s="213" t="s">
        <v>75</v>
      </c>
      <c r="AU223" s="213" t="s">
        <v>76</v>
      </c>
      <c r="AY223" s="212" t="s">
        <v>121</v>
      </c>
      <c r="BK223" s="214">
        <f>BK224</f>
        <v>0</v>
      </c>
    </row>
    <row r="224" s="12" customFormat="1" ht="22.8" customHeight="1">
      <c r="A224" s="12"/>
      <c r="B224" s="201"/>
      <c r="C224" s="202"/>
      <c r="D224" s="203" t="s">
        <v>75</v>
      </c>
      <c r="E224" s="215" t="s">
        <v>296</v>
      </c>
      <c r="F224" s="215" t="s">
        <v>297</v>
      </c>
      <c r="G224" s="202"/>
      <c r="H224" s="202"/>
      <c r="I224" s="205"/>
      <c r="J224" s="216">
        <f>BK224</f>
        <v>0</v>
      </c>
      <c r="K224" s="202"/>
      <c r="L224" s="207"/>
      <c r="M224" s="208"/>
      <c r="N224" s="209"/>
      <c r="O224" s="209"/>
      <c r="P224" s="210">
        <f>SUM(P225:P230)</f>
        <v>0</v>
      </c>
      <c r="Q224" s="209"/>
      <c r="R224" s="210">
        <f>SUM(R225:R230)</f>
        <v>4.0950000000000006</v>
      </c>
      <c r="S224" s="209"/>
      <c r="T224" s="211">
        <f>SUM(T225:T230)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2" t="s">
        <v>86</v>
      </c>
      <c r="AT224" s="213" t="s">
        <v>75</v>
      </c>
      <c r="AU224" s="213" t="s">
        <v>84</v>
      </c>
      <c r="AY224" s="212" t="s">
        <v>121</v>
      </c>
      <c r="BK224" s="214">
        <f>SUM(BK225:BK230)</f>
        <v>0</v>
      </c>
    </row>
    <row r="225" s="2" customFormat="1" ht="16.5" customHeight="1">
      <c r="A225" s="37"/>
      <c r="B225" s="38"/>
      <c r="C225" s="217" t="s">
        <v>298</v>
      </c>
      <c r="D225" s="217" t="s">
        <v>126</v>
      </c>
      <c r="E225" s="218" t="s">
        <v>299</v>
      </c>
      <c r="F225" s="219" t="s">
        <v>300</v>
      </c>
      <c r="G225" s="220" t="s">
        <v>301</v>
      </c>
      <c r="H225" s="221">
        <v>3900</v>
      </c>
      <c r="I225" s="222"/>
      <c r="J225" s="223">
        <f>ROUND(I225*H225,2)</f>
        <v>0</v>
      </c>
      <c r="K225" s="219" t="s">
        <v>130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5.0000000000000002E-05</v>
      </c>
      <c r="R225" s="226">
        <f>Q225*H225</f>
        <v>0.19500000000000001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225</v>
      </c>
      <c r="AT225" s="228" t="s">
        <v>126</v>
      </c>
      <c r="AU225" s="228" t="s">
        <v>86</v>
      </c>
      <c r="AY225" s="16" t="s">
        <v>121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225</v>
      </c>
      <c r="BM225" s="228" t="s">
        <v>302</v>
      </c>
    </row>
    <row r="226" s="2" customFormat="1">
      <c r="A226" s="37"/>
      <c r="B226" s="38"/>
      <c r="C226" s="39"/>
      <c r="D226" s="230" t="s">
        <v>134</v>
      </c>
      <c r="E226" s="39"/>
      <c r="F226" s="231" t="s">
        <v>303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134</v>
      </c>
      <c r="AU226" s="16" t="s">
        <v>86</v>
      </c>
    </row>
    <row r="227" s="13" customFormat="1">
      <c r="A227" s="13"/>
      <c r="B227" s="235"/>
      <c r="C227" s="236"/>
      <c r="D227" s="237" t="s">
        <v>136</v>
      </c>
      <c r="E227" s="238" t="s">
        <v>1</v>
      </c>
      <c r="F227" s="239" t="s">
        <v>304</v>
      </c>
      <c r="G227" s="236"/>
      <c r="H227" s="240">
        <v>3900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136</v>
      </c>
      <c r="AU227" s="246" t="s">
        <v>86</v>
      </c>
      <c r="AV227" s="13" t="s">
        <v>86</v>
      </c>
      <c r="AW227" s="13" t="s">
        <v>34</v>
      </c>
      <c r="AX227" s="13" t="s">
        <v>84</v>
      </c>
      <c r="AY227" s="246" t="s">
        <v>121</v>
      </c>
    </row>
    <row r="228" s="2" customFormat="1" ht="26.4" customHeight="1">
      <c r="A228" s="37"/>
      <c r="B228" s="38"/>
      <c r="C228" s="257" t="s">
        <v>305</v>
      </c>
      <c r="D228" s="257" t="s">
        <v>232</v>
      </c>
      <c r="E228" s="258" t="s">
        <v>306</v>
      </c>
      <c r="F228" s="259" t="s">
        <v>307</v>
      </c>
      <c r="G228" s="260" t="s">
        <v>169</v>
      </c>
      <c r="H228" s="261">
        <v>78</v>
      </c>
      <c r="I228" s="262"/>
      <c r="J228" s="263">
        <f>ROUND(I228*H228,2)</f>
        <v>0</v>
      </c>
      <c r="K228" s="259" t="s">
        <v>130</v>
      </c>
      <c r="L228" s="264"/>
      <c r="M228" s="265" t="s">
        <v>1</v>
      </c>
      <c r="N228" s="266" t="s">
        <v>41</v>
      </c>
      <c r="O228" s="90"/>
      <c r="P228" s="226">
        <f>O228*H228</f>
        <v>0</v>
      </c>
      <c r="Q228" s="226">
        <v>0.050000000000000003</v>
      </c>
      <c r="R228" s="226">
        <f>Q228*H228</f>
        <v>3.9000000000000004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308</v>
      </c>
      <c r="AT228" s="228" t="s">
        <v>232</v>
      </c>
      <c r="AU228" s="228" t="s">
        <v>86</v>
      </c>
      <c r="AY228" s="16" t="s">
        <v>121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84</v>
      </c>
      <c r="BK228" s="229">
        <f>ROUND(I228*H228,2)</f>
        <v>0</v>
      </c>
      <c r="BL228" s="16" t="s">
        <v>225</v>
      </c>
      <c r="BM228" s="228" t="s">
        <v>309</v>
      </c>
    </row>
    <row r="229" s="2" customFormat="1" ht="36" customHeight="1">
      <c r="A229" s="37"/>
      <c r="B229" s="38"/>
      <c r="C229" s="217" t="s">
        <v>310</v>
      </c>
      <c r="D229" s="217" t="s">
        <v>126</v>
      </c>
      <c r="E229" s="218" t="s">
        <v>311</v>
      </c>
      <c r="F229" s="219" t="s">
        <v>312</v>
      </c>
      <c r="G229" s="220" t="s">
        <v>228</v>
      </c>
      <c r="H229" s="221">
        <v>4.0949999999999998</v>
      </c>
      <c r="I229" s="222"/>
      <c r="J229" s="223">
        <f>ROUND(I229*H229,2)</f>
        <v>0</v>
      </c>
      <c r="K229" s="219" t="s">
        <v>130</v>
      </c>
      <c r="L229" s="43"/>
      <c r="M229" s="224" t="s">
        <v>1</v>
      </c>
      <c r="N229" s="225" t="s">
        <v>41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225</v>
      </c>
      <c r="AT229" s="228" t="s">
        <v>126</v>
      </c>
      <c r="AU229" s="228" t="s">
        <v>86</v>
      </c>
      <c r="AY229" s="16" t="s">
        <v>121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225</v>
      </c>
      <c r="BM229" s="228" t="s">
        <v>313</v>
      </c>
    </row>
    <row r="230" s="2" customFormat="1">
      <c r="A230" s="37"/>
      <c r="B230" s="38"/>
      <c r="C230" s="39"/>
      <c r="D230" s="230" t="s">
        <v>134</v>
      </c>
      <c r="E230" s="39"/>
      <c r="F230" s="231" t="s">
        <v>314</v>
      </c>
      <c r="G230" s="39"/>
      <c r="H230" s="39"/>
      <c r="I230" s="232"/>
      <c r="J230" s="39"/>
      <c r="K230" s="39"/>
      <c r="L230" s="43"/>
      <c r="M230" s="267"/>
      <c r="N230" s="268"/>
      <c r="O230" s="269"/>
      <c r="P230" s="269"/>
      <c r="Q230" s="269"/>
      <c r="R230" s="269"/>
      <c r="S230" s="269"/>
      <c r="T230" s="270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134</v>
      </c>
      <c r="AU230" s="16" t="s">
        <v>86</v>
      </c>
    </row>
    <row r="231" s="2" customFormat="1" ht="6.96" customHeight="1">
      <c r="A231" s="37"/>
      <c r="B231" s="65"/>
      <c r="C231" s="66"/>
      <c r="D231" s="66"/>
      <c r="E231" s="66"/>
      <c r="F231" s="66"/>
      <c r="G231" s="66"/>
      <c r="H231" s="66"/>
      <c r="I231" s="66"/>
      <c r="J231" s="66"/>
      <c r="K231" s="66"/>
      <c r="L231" s="43"/>
      <c r="M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</row>
  </sheetData>
  <sheetProtection sheet="1" autoFilter="0" formatColumns="0" formatRows="0" objects="1" scenarios="1" spinCount="100000" saltValue="GXnIjIffu6b3pLr2dfGkY4R2UdwQX3wfhuWZqn5yGpDDSmni7TXc7QUcS96ah+UDGC5sk6ywLb2ejXHcd6kgSQ==" hashValue="60TVOhbN8Yx2jlPu3GLETTIRU0p/IK86FXzZe1l+6VuKZ0V0verxnKJHx+M7KYdiZgaAOwLjiIqhtb2RdfmCwA==" algorithmName="SHA-512" password="CC35"/>
  <autoFilter ref="C122:K23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4_01/943211111"/>
    <hyperlink ref="F133" r:id="rId2" display="https://podminky.urs.cz/item/CS_URS_2024_01/943211211"/>
    <hyperlink ref="F137" r:id="rId3" display="https://podminky.urs.cz/item/CS_URS_2024_01/943211811"/>
    <hyperlink ref="F139" r:id="rId4" display="https://podminky.urs.cz/item/CS_URS_2024_01/943211112"/>
    <hyperlink ref="F142" r:id="rId5" display="https://podminky.urs.cz/item/CS_URS_2024_01/943211212"/>
    <hyperlink ref="F146" r:id="rId6" display="https://podminky.urs.cz/item/CS_URS_2024_01/943211812"/>
    <hyperlink ref="F148" r:id="rId7" display="https://podminky.urs.cz/item/CS_URS_2024_01/943111322"/>
    <hyperlink ref="F151" r:id="rId8" display="https://podminky.urs.cz/item/CS_URS_2024_01/944611111"/>
    <hyperlink ref="F157" r:id="rId9" display="https://podminky.urs.cz/item/CS_URS_2024_01/944611211"/>
    <hyperlink ref="F161" r:id="rId10" display="https://podminky.urs.cz/item/CS_URS_2024_01/944611811"/>
    <hyperlink ref="F163" r:id="rId11" display="https://podminky.urs.cz/item/CS_URS_2024_01/944711114"/>
    <hyperlink ref="F167" r:id="rId12" display="https://podminky.urs.cz/item/CS_URS_2024_01/944711214"/>
    <hyperlink ref="F171" r:id="rId13" display="https://podminky.urs.cz/item/CS_URS_2024_01/944711814"/>
    <hyperlink ref="F173" r:id="rId14" display="https://podminky.urs.cz/item/CS_URS_2024_01/993121111"/>
    <hyperlink ref="F176" r:id="rId15" display="https://podminky.urs.cz/item/CS_URS_2024_01/945231112"/>
    <hyperlink ref="F181" r:id="rId16" display="https://podminky.urs.cz/item/CS_URS_2024_01/953946124"/>
    <hyperlink ref="F192" r:id="rId17" display="https://podminky.urs.cz/item/CS_URS_2024_01/619996117"/>
    <hyperlink ref="F201" r:id="rId18" display="https://podminky.urs.cz/item/CS_URS_2024_01/619996145"/>
    <hyperlink ref="F211" r:id="rId19" display="https://podminky.urs.cz/item/CS_URS_2024_01/997013120"/>
    <hyperlink ref="F213" r:id="rId20" display="https://podminky.urs.cz/item/CS_URS_2024_01/997013511"/>
    <hyperlink ref="F215" r:id="rId21" display="https://podminky.urs.cz/item/CS_URS_2024_01/997013509"/>
    <hyperlink ref="F218" r:id="rId22" display="https://podminky.urs.cz/item/CS_URS_2024_01/997013811"/>
    <hyperlink ref="F220" r:id="rId23" display="https://podminky.urs.cz/item/CS_URS_2024_01/997013813"/>
    <hyperlink ref="F222" r:id="rId24" display="https://podminky.urs.cz/item/CS_URS_2024_01/998012044"/>
    <hyperlink ref="F226" r:id="rId25" display="https://podminky.urs.cz/item/CS_URS_2024_01/767590120"/>
    <hyperlink ref="F230" r:id="rId26" display="https://podminky.urs.cz/item/CS_URS_2024_01/9987671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Pardubická nemocnice - výstavba urgentního příjmu - heliport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315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21. 8. 2024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316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ROUND((SUM(BE122:BE219)),  2)</f>
        <v>0</v>
      </c>
      <c r="G33" s="37"/>
      <c r="H33" s="37"/>
      <c r="I33" s="154">
        <v>0.20999999999999999</v>
      </c>
      <c r="J33" s="153">
        <f>ROUND(((SUM(BE122:BE219))*I33),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ROUND((SUM(BF122:BF219)),  2)</f>
        <v>0</v>
      </c>
      <c r="G34" s="37"/>
      <c r="H34" s="37"/>
      <c r="I34" s="154">
        <v>0.12</v>
      </c>
      <c r="J34" s="153">
        <f>ROUND(((SUM(BF122:BF219))*I34),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ROUND((SUM(BG122:BG219)),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ROUND((SUM(BH122:BH219)),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ROUND((SUM(BI122:BI219)),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Pardubická nemocnice - výstavba urgentního příjmu - heliport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OVN - Ostatní a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Pardubice</v>
      </c>
      <c r="G89" s="39"/>
      <c r="H89" s="39"/>
      <c r="I89" s="31" t="s">
        <v>22</v>
      </c>
      <c r="J89" s="78" t="str">
        <f>IF(J12="","",J12)</f>
        <v>21. 8. 2024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7.9" customHeight="1">
      <c r="A91" s="37"/>
      <c r="B91" s="38"/>
      <c r="C91" s="31" t="s">
        <v>24</v>
      </c>
      <c r="D91" s="39"/>
      <c r="E91" s="39"/>
      <c r="F91" s="26" t="str">
        <f>E15</f>
        <v>Pardubický kraj</v>
      </c>
      <c r="G91" s="39"/>
      <c r="H91" s="39"/>
      <c r="I91" s="31" t="s">
        <v>30</v>
      </c>
      <c r="J91" s="35" t="str">
        <f>E21</f>
        <v>Penta Projekt s.r.o., Mrštíkova 12, Jihlava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Avuk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95</v>
      </c>
      <c r="D94" s="175"/>
      <c r="E94" s="175"/>
      <c r="F94" s="175"/>
      <c r="G94" s="175"/>
      <c r="H94" s="175"/>
      <c r="I94" s="175"/>
      <c r="J94" s="176" t="s">
        <v>96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97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78"/>
      <c r="C97" s="179"/>
      <c r="D97" s="180" t="s">
        <v>317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318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319</v>
      </c>
      <c r="E99" s="187"/>
      <c r="F99" s="187"/>
      <c r="G99" s="187"/>
      <c r="H99" s="187"/>
      <c r="I99" s="187"/>
      <c r="J99" s="188">
        <f>J168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320</v>
      </c>
      <c r="E100" s="187"/>
      <c r="F100" s="187"/>
      <c r="G100" s="187"/>
      <c r="H100" s="187"/>
      <c r="I100" s="187"/>
      <c r="J100" s="188">
        <f>J185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321</v>
      </c>
      <c r="E101" s="187"/>
      <c r="F101" s="187"/>
      <c r="G101" s="187"/>
      <c r="H101" s="187"/>
      <c r="I101" s="187"/>
      <c r="J101" s="188">
        <f>J191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322</v>
      </c>
      <c r="E102" s="187"/>
      <c r="F102" s="187"/>
      <c r="G102" s="187"/>
      <c r="H102" s="187"/>
      <c r="I102" s="187"/>
      <c r="J102" s="188">
        <f>J210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Pardubická nemocnice - výstavba urgentního příjmu - heliport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OVN - Ostatní a vedlejší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Pardubice</v>
      </c>
      <c r="G116" s="39"/>
      <c r="H116" s="39"/>
      <c r="I116" s="31" t="s">
        <v>22</v>
      </c>
      <c r="J116" s="78" t="str">
        <f>IF(J12="","",J12)</f>
        <v>21. 8. 2024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7.9" customHeight="1">
      <c r="A118" s="37"/>
      <c r="B118" s="38"/>
      <c r="C118" s="31" t="s">
        <v>24</v>
      </c>
      <c r="D118" s="39"/>
      <c r="E118" s="39"/>
      <c r="F118" s="26" t="str">
        <f>E15</f>
        <v>Pardubický kraj</v>
      </c>
      <c r="G118" s="39"/>
      <c r="H118" s="39"/>
      <c r="I118" s="31" t="s">
        <v>30</v>
      </c>
      <c r="J118" s="35" t="str">
        <f>E21</f>
        <v>Penta Projekt s.r.o., Mrštíkova 12, Jihlava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32</v>
      </c>
      <c r="J119" s="35" t="str">
        <f>E24</f>
        <v>Ing. Avuk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107</v>
      </c>
      <c r="D121" s="193" t="s">
        <v>61</v>
      </c>
      <c r="E121" s="193" t="s">
        <v>57</v>
      </c>
      <c r="F121" s="193" t="s">
        <v>58</v>
      </c>
      <c r="G121" s="193" t="s">
        <v>108</v>
      </c>
      <c r="H121" s="193" t="s">
        <v>109</v>
      </c>
      <c r="I121" s="193" t="s">
        <v>110</v>
      </c>
      <c r="J121" s="193" t="s">
        <v>96</v>
      </c>
      <c r="K121" s="194" t="s">
        <v>111</v>
      </c>
      <c r="L121" s="195"/>
      <c r="M121" s="99" t="s">
        <v>1</v>
      </c>
      <c r="N121" s="100" t="s">
        <v>40</v>
      </c>
      <c r="O121" s="100" t="s">
        <v>112</v>
      </c>
      <c r="P121" s="100" t="s">
        <v>113</v>
      </c>
      <c r="Q121" s="100" t="s">
        <v>114</v>
      </c>
      <c r="R121" s="100" t="s">
        <v>115</v>
      </c>
      <c r="S121" s="100" t="s">
        <v>116</v>
      </c>
      <c r="T121" s="101" t="s">
        <v>117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118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0</v>
      </c>
      <c r="S122" s="103"/>
      <c r="T122" s="199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98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75</v>
      </c>
      <c r="E123" s="204" t="s">
        <v>323</v>
      </c>
      <c r="F123" s="204" t="s">
        <v>324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P124+P168+P185+P191+P210</f>
        <v>0</v>
      </c>
      <c r="Q123" s="209"/>
      <c r="R123" s="210">
        <f>R124+R168+R185+R191+R210</f>
        <v>0</v>
      </c>
      <c r="S123" s="209"/>
      <c r="T123" s="211">
        <f>T124+T168+T185+T191+T210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155</v>
      </c>
      <c r="AT123" s="213" t="s">
        <v>75</v>
      </c>
      <c r="AU123" s="213" t="s">
        <v>76</v>
      </c>
      <c r="AY123" s="212" t="s">
        <v>121</v>
      </c>
      <c r="BK123" s="214">
        <f>BK124+BK168+BK185+BK191+BK210</f>
        <v>0</v>
      </c>
    </row>
    <row r="124" s="12" customFormat="1" ht="22.8" customHeight="1">
      <c r="A124" s="12"/>
      <c r="B124" s="201"/>
      <c r="C124" s="202"/>
      <c r="D124" s="203" t="s">
        <v>75</v>
      </c>
      <c r="E124" s="215" t="s">
        <v>325</v>
      </c>
      <c r="F124" s="215" t="s">
        <v>326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SUM(P125:P167)</f>
        <v>0</v>
      </c>
      <c r="Q124" s="209"/>
      <c r="R124" s="210">
        <f>SUM(R125:R167)</f>
        <v>0</v>
      </c>
      <c r="S124" s="209"/>
      <c r="T124" s="211">
        <f>SUM(T125:T167)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155</v>
      </c>
      <c r="AT124" s="213" t="s">
        <v>75</v>
      </c>
      <c r="AU124" s="213" t="s">
        <v>84</v>
      </c>
      <c r="AY124" s="212" t="s">
        <v>121</v>
      </c>
      <c r="BK124" s="214">
        <f>SUM(BK125:BK167)</f>
        <v>0</v>
      </c>
    </row>
    <row r="125" s="2" customFormat="1" ht="16.5" customHeight="1">
      <c r="A125" s="37"/>
      <c r="B125" s="38"/>
      <c r="C125" s="217" t="s">
        <v>84</v>
      </c>
      <c r="D125" s="217" t="s">
        <v>126</v>
      </c>
      <c r="E125" s="218" t="s">
        <v>327</v>
      </c>
      <c r="F125" s="219" t="s">
        <v>326</v>
      </c>
      <c r="G125" s="220" t="s">
        <v>328</v>
      </c>
      <c r="H125" s="221">
        <v>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329</v>
      </c>
      <c r="AT125" s="228" t="s">
        <v>126</v>
      </c>
      <c r="AU125" s="228" t="s">
        <v>86</v>
      </c>
      <c r="AY125" s="16" t="s">
        <v>121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329</v>
      </c>
      <c r="BM125" s="228" t="s">
        <v>330</v>
      </c>
    </row>
    <row r="126" s="14" customFormat="1">
      <c r="A126" s="14"/>
      <c r="B126" s="247"/>
      <c r="C126" s="248"/>
      <c r="D126" s="237" t="s">
        <v>136</v>
      </c>
      <c r="E126" s="249" t="s">
        <v>1</v>
      </c>
      <c r="F126" s="250" t="s">
        <v>331</v>
      </c>
      <c r="G126" s="248"/>
      <c r="H126" s="249" t="s">
        <v>1</v>
      </c>
      <c r="I126" s="251"/>
      <c r="J126" s="248"/>
      <c r="K126" s="248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136</v>
      </c>
      <c r="AU126" s="256" t="s">
        <v>86</v>
      </c>
      <c r="AV126" s="14" t="s">
        <v>84</v>
      </c>
      <c r="AW126" s="14" t="s">
        <v>34</v>
      </c>
      <c r="AX126" s="14" t="s">
        <v>76</v>
      </c>
      <c r="AY126" s="256" t="s">
        <v>121</v>
      </c>
    </row>
    <row r="127" s="14" customFormat="1">
      <c r="A127" s="14"/>
      <c r="B127" s="247"/>
      <c r="C127" s="248"/>
      <c r="D127" s="237" t="s">
        <v>136</v>
      </c>
      <c r="E127" s="249" t="s">
        <v>1</v>
      </c>
      <c r="F127" s="250" t="s">
        <v>332</v>
      </c>
      <c r="G127" s="248"/>
      <c r="H127" s="249" t="s">
        <v>1</v>
      </c>
      <c r="I127" s="251"/>
      <c r="J127" s="248"/>
      <c r="K127" s="248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136</v>
      </c>
      <c r="AU127" s="256" t="s">
        <v>86</v>
      </c>
      <c r="AV127" s="14" t="s">
        <v>84</v>
      </c>
      <c r="AW127" s="14" t="s">
        <v>34</v>
      </c>
      <c r="AX127" s="14" t="s">
        <v>76</v>
      </c>
      <c r="AY127" s="256" t="s">
        <v>121</v>
      </c>
    </row>
    <row r="128" s="14" customFormat="1">
      <c r="A128" s="14"/>
      <c r="B128" s="247"/>
      <c r="C128" s="248"/>
      <c r="D128" s="237" t="s">
        <v>136</v>
      </c>
      <c r="E128" s="249" t="s">
        <v>1</v>
      </c>
      <c r="F128" s="250" t="s">
        <v>333</v>
      </c>
      <c r="G128" s="248"/>
      <c r="H128" s="249" t="s">
        <v>1</v>
      </c>
      <c r="I128" s="251"/>
      <c r="J128" s="248"/>
      <c r="K128" s="248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136</v>
      </c>
      <c r="AU128" s="256" t="s">
        <v>86</v>
      </c>
      <c r="AV128" s="14" t="s">
        <v>84</v>
      </c>
      <c r="AW128" s="14" t="s">
        <v>34</v>
      </c>
      <c r="AX128" s="14" t="s">
        <v>76</v>
      </c>
      <c r="AY128" s="256" t="s">
        <v>121</v>
      </c>
    </row>
    <row r="129" s="14" customFormat="1">
      <c r="A129" s="14"/>
      <c r="B129" s="247"/>
      <c r="C129" s="248"/>
      <c r="D129" s="237" t="s">
        <v>136</v>
      </c>
      <c r="E129" s="249" t="s">
        <v>1</v>
      </c>
      <c r="F129" s="250" t="s">
        <v>334</v>
      </c>
      <c r="G129" s="248"/>
      <c r="H129" s="249" t="s">
        <v>1</v>
      </c>
      <c r="I129" s="251"/>
      <c r="J129" s="248"/>
      <c r="K129" s="248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136</v>
      </c>
      <c r="AU129" s="256" t="s">
        <v>86</v>
      </c>
      <c r="AV129" s="14" t="s">
        <v>84</v>
      </c>
      <c r="AW129" s="14" t="s">
        <v>34</v>
      </c>
      <c r="AX129" s="14" t="s">
        <v>76</v>
      </c>
      <c r="AY129" s="256" t="s">
        <v>121</v>
      </c>
    </row>
    <row r="130" s="14" customFormat="1">
      <c r="A130" s="14"/>
      <c r="B130" s="247"/>
      <c r="C130" s="248"/>
      <c r="D130" s="237" t="s">
        <v>136</v>
      </c>
      <c r="E130" s="249" t="s">
        <v>1</v>
      </c>
      <c r="F130" s="250" t="s">
        <v>335</v>
      </c>
      <c r="G130" s="248"/>
      <c r="H130" s="249" t="s">
        <v>1</v>
      </c>
      <c r="I130" s="251"/>
      <c r="J130" s="248"/>
      <c r="K130" s="248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136</v>
      </c>
      <c r="AU130" s="256" t="s">
        <v>86</v>
      </c>
      <c r="AV130" s="14" t="s">
        <v>84</v>
      </c>
      <c r="AW130" s="14" t="s">
        <v>34</v>
      </c>
      <c r="AX130" s="14" t="s">
        <v>76</v>
      </c>
      <c r="AY130" s="256" t="s">
        <v>121</v>
      </c>
    </row>
    <row r="131" s="14" customFormat="1">
      <c r="A131" s="14"/>
      <c r="B131" s="247"/>
      <c r="C131" s="248"/>
      <c r="D131" s="237" t="s">
        <v>136</v>
      </c>
      <c r="E131" s="249" t="s">
        <v>1</v>
      </c>
      <c r="F131" s="250" t="s">
        <v>336</v>
      </c>
      <c r="G131" s="248"/>
      <c r="H131" s="249" t="s">
        <v>1</v>
      </c>
      <c r="I131" s="251"/>
      <c r="J131" s="248"/>
      <c r="K131" s="248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136</v>
      </c>
      <c r="AU131" s="256" t="s">
        <v>86</v>
      </c>
      <c r="AV131" s="14" t="s">
        <v>84</v>
      </c>
      <c r="AW131" s="14" t="s">
        <v>34</v>
      </c>
      <c r="AX131" s="14" t="s">
        <v>76</v>
      </c>
      <c r="AY131" s="256" t="s">
        <v>121</v>
      </c>
    </row>
    <row r="132" s="14" customFormat="1">
      <c r="A132" s="14"/>
      <c r="B132" s="247"/>
      <c r="C132" s="248"/>
      <c r="D132" s="237" t="s">
        <v>136</v>
      </c>
      <c r="E132" s="249" t="s">
        <v>1</v>
      </c>
      <c r="F132" s="250" t="s">
        <v>337</v>
      </c>
      <c r="G132" s="248"/>
      <c r="H132" s="249" t="s">
        <v>1</v>
      </c>
      <c r="I132" s="251"/>
      <c r="J132" s="248"/>
      <c r="K132" s="248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136</v>
      </c>
      <c r="AU132" s="256" t="s">
        <v>86</v>
      </c>
      <c r="AV132" s="14" t="s">
        <v>84</v>
      </c>
      <c r="AW132" s="14" t="s">
        <v>34</v>
      </c>
      <c r="AX132" s="14" t="s">
        <v>76</v>
      </c>
      <c r="AY132" s="256" t="s">
        <v>121</v>
      </c>
    </row>
    <row r="133" s="14" customFormat="1">
      <c r="A133" s="14"/>
      <c r="B133" s="247"/>
      <c r="C133" s="248"/>
      <c r="D133" s="237" t="s">
        <v>136</v>
      </c>
      <c r="E133" s="249" t="s">
        <v>1</v>
      </c>
      <c r="F133" s="250" t="s">
        <v>338</v>
      </c>
      <c r="G133" s="248"/>
      <c r="H133" s="249" t="s">
        <v>1</v>
      </c>
      <c r="I133" s="251"/>
      <c r="J133" s="248"/>
      <c r="K133" s="248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136</v>
      </c>
      <c r="AU133" s="256" t="s">
        <v>86</v>
      </c>
      <c r="AV133" s="14" t="s">
        <v>84</v>
      </c>
      <c r="AW133" s="14" t="s">
        <v>34</v>
      </c>
      <c r="AX133" s="14" t="s">
        <v>76</v>
      </c>
      <c r="AY133" s="256" t="s">
        <v>121</v>
      </c>
    </row>
    <row r="134" s="14" customFormat="1">
      <c r="A134" s="14"/>
      <c r="B134" s="247"/>
      <c r="C134" s="248"/>
      <c r="D134" s="237" t="s">
        <v>136</v>
      </c>
      <c r="E134" s="249" t="s">
        <v>1</v>
      </c>
      <c r="F134" s="250" t="s">
        <v>339</v>
      </c>
      <c r="G134" s="248"/>
      <c r="H134" s="249" t="s">
        <v>1</v>
      </c>
      <c r="I134" s="251"/>
      <c r="J134" s="248"/>
      <c r="K134" s="248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136</v>
      </c>
      <c r="AU134" s="256" t="s">
        <v>86</v>
      </c>
      <c r="AV134" s="14" t="s">
        <v>84</v>
      </c>
      <c r="AW134" s="14" t="s">
        <v>34</v>
      </c>
      <c r="AX134" s="14" t="s">
        <v>76</v>
      </c>
      <c r="AY134" s="256" t="s">
        <v>121</v>
      </c>
    </row>
    <row r="135" s="14" customFormat="1">
      <c r="A135" s="14"/>
      <c r="B135" s="247"/>
      <c r="C135" s="248"/>
      <c r="D135" s="237" t="s">
        <v>136</v>
      </c>
      <c r="E135" s="249" t="s">
        <v>1</v>
      </c>
      <c r="F135" s="250" t="s">
        <v>340</v>
      </c>
      <c r="G135" s="248"/>
      <c r="H135" s="249" t="s">
        <v>1</v>
      </c>
      <c r="I135" s="251"/>
      <c r="J135" s="248"/>
      <c r="K135" s="248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136</v>
      </c>
      <c r="AU135" s="256" t="s">
        <v>86</v>
      </c>
      <c r="AV135" s="14" t="s">
        <v>84</v>
      </c>
      <c r="AW135" s="14" t="s">
        <v>34</v>
      </c>
      <c r="AX135" s="14" t="s">
        <v>76</v>
      </c>
      <c r="AY135" s="256" t="s">
        <v>121</v>
      </c>
    </row>
    <row r="136" s="14" customFormat="1">
      <c r="A136" s="14"/>
      <c r="B136" s="247"/>
      <c r="C136" s="248"/>
      <c r="D136" s="237" t="s">
        <v>136</v>
      </c>
      <c r="E136" s="249" t="s">
        <v>1</v>
      </c>
      <c r="F136" s="250" t="s">
        <v>341</v>
      </c>
      <c r="G136" s="248"/>
      <c r="H136" s="249" t="s">
        <v>1</v>
      </c>
      <c r="I136" s="251"/>
      <c r="J136" s="248"/>
      <c r="K136" s="248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136</v>
      </c>
      <c r="AU136" s="256" t="s">
        <v>86</v>
      </c>
      <c r="AV136" s="14" t="s">
        <v>84</v>
      </c>
      <c r="AW136" s="14" t="s">
        <v>34</v>
      </c>
      <c r="AX136" s="14" t="s">
        <v>76</v>
      </c>
      <c r="AY136" s="256" t="s">
        <v>121</v>
      </c>
    </row>
    <row r="137" s="14" customFormat="1">
      <c r="A137" s="14"/>
      <c r="B137" s="247"/>
      <c r="C137" s="248"/>
      <c r="D137" s="237" t="s">
        <v>136</v>
      </c>
      <c r="E137" s="249" t="s">
        <v>1</v>
      </c>
      <c r="F137" s="250" t="s">
        <v>342</v>
      </c>
      <c r="G137" s="248"/>
      <c r="H137" s="249" t="s">
        <v>1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136</v>
      </c>
      <c r="AU137" s="256" t="s">
        <v>86</v>
      </c>
      <c r="AV137" s="14" t="s">
        <v>84</v>
      </c>
      <c r="AW137" s="14" t="s">
        <v>34</v>
      </c>
      <c r="AX137" s="14" t="s">
        <v>76</v>
      </c>
      <c r="AY137" s="256" t="s">
        <v>121</v>
      </c>
    </row>
    <row r="138" s="14" customFormat="1">
      <c r="A138" s="14"/>
      <c r="B138" s="247"/>
      <c r="C138" s="248"/>
      <c r="D138" s="237" t="s">
        <v>136</v>
      </c>
      <c r="E138" s="249" t="s">
        <v>1</v>
      </c>
      <c r="F138" s="250" t="s">
        <v>343</v>
      </c>
      <c r="G138" s="248"/>
      <c r="H138" s="249" t="s">
        <v>1</v>
      </c>
      <c r="I138" s="251"/>
      <c r="J138" s="248"/>
      <c r="K138" s="248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136</v>
      </c>
      <c r="AU138" s="256" t="s">
        <v>86</v>
      </c>
      <c r="AV138" s="14" t="s">
        <v>84</v>
      </c>
      <c r="AW138" s="14" t="s">
        <v>34</v>
      </c>
      <c r="AX138" s="14" t="s">
        <v>76</v>
      </c>
      <c r="AY138" s="256" t="s">
        <v>121</v>
      </c>
    </row>
    <row r="139" s="14" customFormat="1">
      <c r="A139" s="14"/>
      <c r="B139" s="247"/>
      <c r="C139" s="248"/>
      <c r="D139" s="237" t="s">
        <v>136</v>
      </c>
      <c r="E139" s="249" t="s">
        <v>1</v>
      </c>
      <c r="F139" s="250" t="s">
        <v>344</v>
      </c>
      <c r="G139" s="248"/>
      <c r="H139" s="249" t="s">
        <v>1</v>
      </c>
      <c r="I139" s="251"/>
      <c r="J139" s="248"/>
      <c r="K139" s="248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136</v>
      </c>
      <c r="AU139" s="256" t="s">
        <v>86</v>
      </c>
      <c r="AV139" s="14" t="s">
        <v>84</v>
      </c>
      <c r="AW139" s="14" t="s">
        <v>34</v>
      </c>
      <c r="AX139" s="14" t="s">
        <v>76</v>
      </c>
      <c r="AY139" s="256" t="s">
        <v>121</v>
      </c>
    </row>
    <row r="140" s="14" customFormat="1">
      <c r="A140" s="14"/>
      <c r="B140" s="247"/>
      <c r="C140" s="248"/>
      <c r="D140" s="237" t="s">
        <v>136</v>
      </c>
      <c r="E140" s="249" t="s">
        <v>1</v>
      </c>
      <c r="F140" s="250" t="s">
        <v>345</v>
      </c>
      <c r="G140" s="248"/>
      <c r="H140" s="249" t="s">
        <v>1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136</v>
      </c>
      <c r="AU140" s="256" t="s">
        <v>86</v>
      </c>
      <c r="AV140" s="14" t="s">
        <v>84</v>
      </c>
      <c r="AW140" s="14" t="s">
        <v>34</v>
      </c>
      <c r="AX140" s="14" t="s">
        <v>76</v>
      </c>
      <c r="AY140" s="256" t="s">
        <v>121</v>
      </c>
    </row>
    <row r="141" s="14" customFormat="1">
      <c r="A141" s="14"/>
      <c r="B141" s="247"/>
      <c r="C141" s="248"/>
      <c r="D141" s="237" t="s">
        <v>136</v>
      </c>
      <c r="E141" s="249" t="s">
        <v>1</v>
      </c>
      <c r="F141" s="250" t="s">
        <v>237</v>
      </c>
      <c r="G141" s="248"/>
      <c r="H141" s="249" t="s">
        <v>1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136</v>
      </c>
      <c r="AU141" s="256" t="s">
        <v>86</v>
      </c>
      <c r="AV141" s="14" t="s">
        <v>84</v>
      </c>
      <c r="AW141" s="14" t="s">
        <v>34</v>
      </c>
      <c r="AX141" s="14" t="s">
        <v>76</v>
      </c>
      <c r="AY141" s="256" t="s">
        <v>121</v>
      </c>
    </row>
    <row r="142" s="14" customFormat="1">
      <c r="A142" s="14"/>
      <c r="B142" s="247"/>
      <c r="C142" s="248"/>
      <c r="D142" s="237" t="s">
        <v>136</v>
      </c>
      <c r="E142" s="249" t="s">
        <v>1</v>
      </c>
      <c r="F142" s="250" t="s">
        <v>346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136</v>
      </c>
      <c r="AU142" s="256" t="s">
        <v>86</v>
      </c>
      <c r="AV142" s="14" t="s">
        <v>84</v>
      </c>
      <c r="AW142" s="14" t="s">
        <v>34</v>
      </c>
      <c r="AX142" s="14" t="s">
        <v>76</v>
      </c>
      <c r="AY142" s="256" t="s">
        <v>121</v>
      </c>
    </row>
    <row r="143" s="14" customFormat="1">
      <c r="A143" s="14"/>
      <c r="B143" s="247"/>
      <c r="C143" s="248"/>
      <c r="D143" s="237" t="s">
        <v>136</v>
      </c>
      <c r="E143" s="249" t="s">
        <v>1</v>
      </c>
      <c r="F143" s="250" t="s">
        <v>347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136</v>
      </c>
      <c r="AU143" s="256" t="s">
        <v>86</v>
      </c>
      <c r="AV143" s="14" t="s">
        <v>84</v>
      </c>
      <c r="AW143" s="14" t="s">
        <v>34</v>
      </c>
      <c r="AX143" s="14" t="s">
        <v>76</v>
      </c>
      <c r="AY143" s="256" t="s">
        <v>121</v>
      </c>
    </row>
    <row r="144" s="13" customFormat="1">
      <c r="A144" s="13"/>
      <c r="B144" s="235"/>
      <c r="C144" s="236"/>
      <c r="D144" s="237" t="s">
        <v>136</v>
      </c>
      <c r="E144" s="238" t="s">
        <v>1</v>
      </c>
      <c r="F144" s="239" t="s">
        <v>84</v>
      </c>
      <c r="G144" s="236"/>
      <c r="H144" s="240">
        <v>1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136</v>
      </c>
      <c r="AU144" s="246" t="s">
        <v>86</v>
      </c>
      <c r="AV144" s="13" t="s">
        <v>86</v>
      </c>
      <c r="AW144" s="13" t="s">
        <v>34</v>
      </c>
      <c r="AX144" s="13" t="s">
        <v>76</v>
      </c>
      <c r="AY144" s="246" t="s">
        <v>121</v>
      </c>
    </row>
    <row r="145" s="2" customFormat="1" ht="24" customHeight="1">
      <c r="A145" s="37"/>
      <c r="B145" s="38"/>
      <c r="C145" s="217" t="s">
        <v>86</v>
      </c>
      <c r="D145" s="217" t="s">
        <v>126</v>
      </c>
      <c r="E145" s="218" t="s">
        <v>348</v>
      </c>
      <c r="F145" s="219" t="s">
        <v>349</v>
      </c>
      <c r="G145" s="220" t="s">
        <v>328</v>
      </c>
      <c r="H145" s="221">
        <v>1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329</v>
      </c>
      <c r="AT145" s="228" t="s">
        <v>126</v>
      </c>
      <c r="AU145" s="228" t="s">
        <v>86</v>
      </c>
      <c r="AY145" s="16" t="s">
        <v>121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329</v>
      </c>
      <c r="BM145" s="228" t="s">
        <v>350</v>
      </c>
    </row>
    <row r="146" s="14" customFormat="1">
      <c r="A146" s="14"/>
      <c r="B146" s="247"/>
      <c r="C146" s="248"/>
      <c r="D146" s="237" t="s">
        <v>136</v>
      </c>
      <c r="E146" s="249" t="s">
        <v>1</v>
      </c>
      <c r="F146" s="250" t="s">
        <v>351</v>
      </c>
      <c r="G146" s="248"/>
      <c r="H146" s="249" t="s">
        <v>1</v>
      </c>
      <c r="I146" s="251"/>
      <c r="J146" s="248"/>
      <c r="K146" s="248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136</v>
      </c>
      <c r="AU146" s="256" t="s">
        <v>86</v>
      </c>
      <c r="AV146" s="14" t="s">
        <v>84</v>
      </c>
      <c r="AW146" s="14" t="s">
        <v>34</v>
      </c>
      <c r="AX146" s="14" t="s">
        <v>76</v>
      </c>
      <c r="AY146" s="256" t="s">
        <v>121</v>
      </c>
    </row>
    <row r="147" s="14" customFormat="1">
      <c r="A147" s="14"/>
      <c r="B147" s="247"/>
      <c r="C147" s="248"/>
      <c r="D147" s="237" t="s">
        <v>136</v>
      </c>
      <c r="E147" s="249" t="s">
        <v>1</v>
      </c>
      <c r="F147" s="250" t="s">
        <v>352</v>
      </c>
      <c r="G147" s="248"/>
      <c r="H147" s="249" t="s">
        <v>1</v>
      </c>
      <c r="I147" s="251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136</v>
      </c>
      <c r="AU147" s="256" t="s">
        <v>86</v>
      </c>
      <c r="AV147" s="14" t="s">
        <v>84</v>
      </c>
      <c r="AW147" s="14" t="s">
        <v>34</v>
      </c>
      <c r="AX147" s="14" t="s">
        <v>76</v>
      </c>
      <c r="AY147" s="256" t="s">
        <v>121</v>
      </c>
    </row>
    <row r="148" s="13" customFormat="1">
      <c r="A148" s="13"/>
      <c r="B148" s="235"/>
      <c r="C148" s="236"/>
      <c r="D148" s="237" t="s">
        <v>136</v>
      </c>
      <c r="E148" s="238" t="s">
        <v>1</v>
      </c>
      <c r="F148" s="239" t="s">
        <v>84</v>
      </c>
      <c r="G148" s="236"/>
      <c r="H148" s="240">
        <v>1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136</v>
      </c>
      <c r="AU148" s="246" t="s">
        <v>86</v>
      </c>
      <c r="AV148" s="13" t="s">
        <v>86</v>
      </c>
      <c r="AW148" s="13" t="s">
        <v>34</v>
      </c>
      <c r="AX148" s="13" t="s">
        <v>76</v>
      </c>
      <c r="AY148" s="246" t="s">
        <v>121</v>
      </c>
    </row>
    <row r="149" s="2" customFormat="1" ht="26.4" customHeight="1">
      <c r="A149" s="37"/>
      <c r="B149" s="38"/>
      <c r="C149" s="217" t="s">
        <v>132</v>
      </c>
      <c r="D149" s="217" t="s">
        <v>126</v>
      </c>
      <c r="E149" s="218" t="s">
        <v>353</v>
      </c>
      <c r="F149" s="219" t="s">
        <v>354</v>
      </c>
      <c r="G149" s="220" t="s">
        <v>328</v>
      </c>
      <c r="H149" s="221">
        <v>1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329</v>
      </c>
      <c r="AT149" s="228" t="s">
        <v>126</v>
      </c>
      <c r="AU149" s="228" t="s">
        <v>86</v>
      </c>
      <c r="AY149" s="16" t="s">
        <v>121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329</v>
      </c>
      <c r="BM149" s="228" t="s">
        <v>355</v>
      </c>
    </row>
    <row r="150" s="14" customFormat="1">
      <c r="A150" s="14"/>
      <c r="B150" s="247"/>
      <c r="C150" s="248"/>
      <c r="D150" s="237" t="s">
        <v>136</v>
      </c>
      <c r="E150" s="249" t="s">
        <v>1</v>
      </c>
      <c r="F150" s="250" t="s">
        <v>356</v>
      </c>
      <c r="G150" s="248"/>
      <c r="H150" s="249" t="s">
        <v>1</v>
      </c>
      <c r="I150" s="251"/>
      <c r="J150" s="248"/>
      <c r="K150" s="248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136</v>
      </c>
      <c r="AU150" s="256" t="s">
        <v>86</v>
      </c>
      <c r="AV150" s="14" t="s">
        <v>84</v>
      </c>
      <c r="AW150" s="14" t="s">
        <v>34</v>
      </c>
      <c r="AX150" s="14" t="s">
        <v>76</v>
      </c>
      <c r="AY150" s="256" t="s">
        <v>121</v>
      </c>
    </row>
    <row r="151" s="13" customFormat="1">
      <c r="A151" s="13"/>
      <c r="B151" s="235"/>
      <c r="C151" s="236"/>
      <c r="D151" s="237" t="s">
        <v>136</v>
      </c>
      <c r="E151" s="238" t="s">
        <v>1</v>
      </c>
      <c r="F151" s="239" t="s">
        <v>84</v>
      </c>
      <c r="G151" s="236"/>
      <c r="H151" s="240">
        <v>1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136</v>
      </c>
      <c r="AU151" s="246" t="s">
        <v>86</v>
      </c>
      <c r="AV151" s="13" t="s">
        <v>86</v>
      </c>
      <c r="AW151" s="13" t="s">
        <v>34</v>
      </c>
      <c r="AX151" s="13" t="s">
        <v>76</v>
      </c>
      <c r="AY151" s="246" t="s">
        <v>121</v>
      </c>
    </row>
    <row r="152" s="2" customFormat="1" ht="16.5" customHeight="1">
      <c r="A152" s="37"/>
      <c r="B152" s="38"/>
      <c r="C152" s="217" t="s">
        <v>131</v>
      </c>
      <c r="D152" s="217" t="s">
        <v>126</v>
      </c>
      <c r="E152" s="218" t="s">
        <v>357</v>
      </c>
      <c r="F152" s="219" t="s">
        <v>358</v>
      </c>
      <c r="G152" s="220" t="s">
        <v>328</v>
      </c>
      <c r="H152" s="221">
        <v>1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329</v>
      </c>
      <c r="AT152" s="228" t="s">
        <v>126</v>
      </c>
      <c r="AU152" s="228" t="s">
        <v>86</v>
      </c>
      <c r="AY152" s="16" t="s">
        <v>121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329</v>
      </c>
      <c r="BM152" s="228" t="s">
        <v>359</v>
      </c>
    </row>
    <row r="153" s="14" customFormat="1">
      <c r="A153" s="14"/>
      <c r="B153" s="247"/>
      <c r="C153" s="248"/>
      <c r="D153" s="237" t="s">
        <v>136</v>
      </c>
      <c r="E153" s="249" t="s">
        <v>1</v>
      </c>
      <c r="F153" s="250" t="s">
        <v>360</v>
      </c>
      <c r="G153" s="248"/>
      <c r="H153" s="249" t="s">
        <v>1</v>
      </c>
      <c r="I153" s="251"/>
      <c r="J153" s="248"/>
      <c r="K153" s="248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136</v>
      </c>
      <c r="AU153" s="256" t="s">
        <v>86</v>
      </c>
      <c r="AV153" s="14" t="s">
        <v>84</v>
      </c>
      <c r="AW153" s="14" t="s">
        <v>34</v>
      </c>
      <c r="AX153" s="14" t="s">
        <v>76</v>
      </c>
      <c r="AY153" s="256" t="s">
        <v>121</v>
      </c>
    </row>
    <row r="154" s="14" customFormat="1">
      <c r="A154" s="14"/>
      <c r="B154" s="247"/>
      <c r="C154" s="248"/>
      <c r="D154" s="237" t="s">
        <v>136</v>
      </c>
      <c r="E154" s="249" t="s">
        <v>1</v>
      </c>
      <c r="F154" s="250" t="s">
        <v>361</v>
      </c>
      <c r="G154" s="248"/>
      <c r="H154" s="249" t="s">
        <v>1</v>
      </c>
      <c r="I154" s="251"/>
      <c r="J154" s="248"/>
      <c r="K154" s="248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136</v>
      </c>
      <c r="AU154" s="256" t="s">
        <v>86</v>
      </c>
      <c r="AV154" s="14" t="s">
        <v>84</v>
      </c>
      <c r="AW154" s="14" t="s">
        <v>34</v>
      </c>
      <c r="AX154" s="14" t="s">
        <v>76</v>
      </c>
      <c r="AY154" s="256" t="s">
        <v>121</v>
      </c>
    </row>
    <row r="155" s="14" customFormat="1">
      <c r="A155" s="14"/>
      <c r="B155" s="247"/>
      <c r="C155" s="248"/>
      <c r="D155" s="237" t="s">
        <v>136</v>
      </c>
      <c r="E155" s="249" t="s">
        <v>1</v>
      </c>
      <c r="F155" s="250" t="s">
        <v>362</v>
      </c>
      <c r="G155" s="248"/>
      <c r="H155" s="249" t="s">
        <v>1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136</v>
      </c>
      <c r="AU155" s="256" t="s">
        <v>86</v>
      </c>
      <c r="AV155" s="14" t="s">
        <v>84</v>
      </c>
      <c r="AW155" s="14" t="s">
        <v>34</v>
      </c>
      <c r="AX155" s="14" t="s">
        <v>76</v>
      </c>
      <c r="AY155" s="256" t="s">
        <v>121</v>
      </c>
    </row>
    <row r="156" s="14" customFormat="1">
      <c r="A156" s="14"/>
      <c r="B156" s="247"/>
      <c r="C156" s="248"/>
      <c r="D156" s="237" t="s">
        <v>136</v>
      </c>
      <c r="E156" s="249" t="s">
        <v>1</v>
      </c>
      <c r="F156" s="250" t="s">
        <v>363</v>
      </c>
      <c r="G156" s="248"/>
      <c r="H156" s="249" t="s">
        <v>1</v>
      </c>
      <c r="I156" s="251"/>
      <c r="J156" s="248"/>
      <c r="K156" s="248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136</v>
      </c>
      <c r="AU156" s="256" t="s">
        <v>86</v>
      </c>
      <c r="AV156" s="14" t="s">
        <v>84</v>
      </c>
      <c r="AW156" s="14" t="s">
        <v>34</v>
      </c>
      <c r="AX156" s="14" t="s">
        <v>76</v>
      </c>
      <c r="AY156" s="256" t="s">
        <v>121</v>
      </c>
    </row>
    <row r="157" s="14" customFormat="1">
      <c r="A157" s="14"/>
      <c r="B157" s="247"/>
      <c r="C157" s="248"/>
      <c r="D157" s="237" t="s">
        <v>136</v>
      </c>
      <c r="E157" s="249" t="s">
        <v>1</v>
      </c>
      <c r="F157" s="250" t="s">
        <v>364</v>
      </c>
      <c r="G157" s="248"/>
      <c r="H157" s="249" t="s">
        <v>1</v>
      </c>
      <c r="I157" s="251"/>
      <c r="J157" s="248"/>
      <c r="K157" s="248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136</v>
      </c>
      <c r="AU157" s="256" t="s">
        <v>86</v>
      </c>
      <c r="AV157" s="14" t="s">
        <v>84</v>
      </c>
      <c r="AW157" s="14" t="s">
        <v>34</v>
      </c>
      <c r="AX157" s="14" t="s">
        <v>76</v>
      </c>
      <c r="AY157" s="256" t="s">
        <v>121</v>
      </c>
    </row>
    <row r="158" s="14" customFormat="1">
      <c r="A158" s="14"/>
      <c r="B158" s="247"/>
      <c r="C158" s="248"/>
      <c r="D158" s="237" t="s">
        <v>136</v>
      </c>
      <c r="E158" s="249" t="s">
        <v>1</v>
      </c>
      <c r="F158" s="250" t="s">
        <v>365</v>
      </c>
      <c r="G158" s="248"/>
      <c r="H158" s="249" t="s">
        <v>1</v>
      </c>
      <c r="I158" s="251"/>
      <c r="J158" s="248"/>
      <c r="K158" s="248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136</v>
      </c>
      <c r="AU158" s="256" t="s">
        <v>86</v>
      </c>
      <c r="AV158" s="14" t="s">
        <v>84</v>
      </c>
      <c r="AW158" s="14" t="s">
        <v>34</v>
      </c>
      <c r="AX158" s="14" t="s">
        <v>76</v>
      </c>
      <c r="AY158" s="256" t="s">
        <v>121</v>
      </c>
    </row>
    <row r="159" s="14" customFormat="1">
      <c r="A159" s="14"/>
      <c r="B159" s="247"/>
      <c r="C159" s="248"/>
      <c r="D159" s="237" t="s">
        <v>136</v>
      </c>
      <c r="E159" s="249" t="s">
        <v>1</v>
      </c>
      <c r="F159" s="250" t="s">
        <v>366</v>
      </c>
      <c r="G159" s="248"/>
      <c r="H159" s="249" t="s">
        <v>1</v>
      </c>
      <c r="I159" s="251"/>
      <c r="J159" s="248"/>
      <c r="K159" s="248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136</v>
      </c>
      <c r="AU159" s="256" t="s">
        <v>86</v>
      </c>
      <c r="AV159" s="14" t="s">
        <v>84</v>
      </c>
      <c r="AW159" s="14" t="s">
        <v>34</v>
      </c>
      <c r="AX159" s="14" t="s">
        <v>76</v>
      </c>
      <c r="AY159" s="256" t="s">
        <v>121</v>
      </c>
    </row>
    <row r="160" s="13" customFormat="1">
      <c r="A160" s="13"/>
      <c r="B160" s="235"/>
      <c r="C160" s="236"/>
      <c r="D160" s="237" t="s">
        <v>136</v>
      </c>
      <c r="E160" s="238" t="s">
        <v>1</v>
      </c>
      <c r="F160" s="239" t="s">
        <v>84</v>
      </c>
      <c r="G160" s="236"/>
      <c r="H160" s="240">
        <v>1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136</v>
      </c>
      <c r="AU160" s="246" t="s">
        <v>86</v>
      </c>
      <c r="AV160" s="13" t="s">
        <v>86</v>
      </c>
      <c r="AW160" s="13" t="s">
        <v>34</v>
      </c>
      <c r="AX160" s="13" t="s">
        <v>76</v>
      </c>
      <c r="AY160" s="246" t="s">
        <v>121</v>
      </c>
    </row>
    <row r="161" s="2" customFormat="1" ht="16.5" customHeight="1">
      <c r="A161" s="37"/>
      <c r="B161" s="38"/>
      <c r="C161" s="217" t="s">
        <v>155</v>
      </c>
      <c r="D161" s="217" t="s">
        <v>126</v>
      </c>
      <c r="E161" s="218" t="s">
        <v>367</v>
      </c>
      <c r="F161" s="219" t="s">
        <v>368</v>
      </c>
      <c r="G161" s="220" t="s">
        <v>328</v>
      </c>
      <c r="H161" s="221">
        <v>1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41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329</v>
      </c>
      <c r="AT161" s="228" t="s">
        <v>126</v>
      </c>
      <c r="AU161" s="228" t="s">
        <v>86</v>
      </c>
      <c r="AY161" s="16" t="s">
        <v>121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329</v>
      </c>
      <c r="BM161" s="228" t="s">
        <v>369</v>
      </c>
    </row>
    <row r="162" s="14" customFormat="1">
      <c r="A162" s="14"/>
      <c r="B162" s="247"/>
      <c r="C162" s="248"/>
      <c r="D162" s="237" t="s">
        <v>136</v>
      </c>
      <c r="E162" s="249" t="s">
        <v>1</v>
      </c>
      <c r="F162" s="250" t="s">
        <v>370</v>
      </c>
      <c r="G162" s="248"/>
      <c r="H162" s="249" t="s">
        <v>1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136</v>
      </c>
      <c r="AU162" s="256" t="s">
        <v>86</v>
      </c>
      <c r="AV162" s="14" t="s">
        <v>84</v>
      </c>
      <c r="AW162" s="14" t="s">
        <v>34</v>
      </c>
      <c r="AX162" s="14" t="s">
        <v>76</v>
      </c>
      <c r="AY162" s="256" t="s">
        <v>121</v>
      </c>
    </row>
    <row r="163" s="14" customFormat="1">
      <c r="A163" s="14"/>
      <c r="B163" s="247"/>
      <c r="C163" s="248"/>
      <c r="D163" s="237" t="s">
        <v>136</v>
      </c>
      <c r="E163" s="249" t="s">
        <v>1</v>
      </c>
      <c r="F163" s="250" t="s">
        <v>371</v>
      </c>
      <c r="G163" s="248"/>
      <c r="H163" s="249" t="s">
        <v>1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136</v>
      </c>
      <c r="AU163" s="256" t="s">
        <v>86</v>
      </c>
      <c r="AV163" s="14" t="s">
        <v>84</v>
      </c>
      <c r="AW163" s="14" t="s">
        <v>34</v>
      </c>
      <c r="AX163" s="14" t="s">
        <v>76</v>
      </c>
      <c r="AY163" s="256" t="s">
        <v>121</v>
      </c>
    </row>
    <row r="164" s="14" customFormat="1">
      <c r="A164" s="14"/>
      <c r="B164" s="247"/>
      <c r="C164" s="248"/>
      <c r="D164" s="237" t="s">
        <v>136</v>
      </c>
      <c r="E164" s="249" t="s">
        <v>1</v>
      </c>
      <c r="F164" s="250" t="s">
        <v>372</v>
      </c>
      <c r="G164" s="248"/>
      <c r="H164" s="249" t="s">
        <v>1</v>
      </c>
      <c r="I164" s="251"/>
      <c r="J164" s="248"/>
      <c r="K164" s="248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136</v>
      </c>
      <c r="AU164" s="256" t="s">
        <v>86</v>
      </c>
      <c r="AV164" s="14" t="s">
        <v>84</v>
      </c>
      <c r="AW164" s="14" t="s">
        <v>34</v>
      </c>
      <c r="AX164" s="14" t="s">
        <v>76</v>
      </c>
      <c r="AY164" s="256" t="s">
        <v>121</v>
      </c>
    </row>
    <row r="165" s="14" customFormat="1">
      <c r="A165" s="14"/>
      <c r="B165" s="247"/>
      <c r="C165" s="248"/>
      <c r="D165" s="237" t="s">
        <v>136</v>
      </c>
      <c r="E165" s="249" t="s">
        <v>1</v>
      </c>
      <c r="F165" s="250" t="s">
        <v>373</v>
      </c>
      <c r="G165" s="248"/>
      <c r="H165" s="249" t="s">
        <v>1</v>
      </c>
      <c r="I165" s="251"/>
      <c r="J165" s="248"/>
      <c r="K165" s="248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136</v>
      </c>
      <c r="AU165" s="256" t="s">
        <v>86</v>
      </c>
      <c r="AV165" s="14" t="s">
        <v>84</v>
      </c>
      <c r="AW165" s="14" t="s">
        <v>34</v>
      </c>
      <c r="AX165" s="14" t="s">
        <v>76</v>
      </c>
      <c r="AY165" s="256" t="s">
        <v>121</v>
      </c>
    </row>
    <row r="166" s="14" customFormat="1">
      <c r="A166" s="14"/>
      <c r="B166" s="247"/>
      <c r="C166" s="248"/>
      <c r="D166" s="237" t="s">
        <v>136</v>
      </c>
      <c r="E166" s="249" t="s">
        <v>1</v>
      </c>
      <c r="F166" s="250" t="s">
        <v>374</v>
      </c>
      <c r="G166" s="248"/>
      <c r="H166" s="249" t="s">
        <v>1</v>
      </c>
      <c r="I166" s="251"/>
      <c r="J166" s="248"/>
      <c r="K166" s="248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136</v>
      </c>
      <c r="AU166" s="256" t="s">
        <v>86</v>
      </c>
      <c r="AV166" s="14" t="s">
        <v>84</v>
      </c>
      <c r="AW166" s="14" t="s">
        <v>34</v>
      </c>
      <c r="AX166" s="14" t="s">
        <v>76</v>
      </c>
      <c r="AY166" s="256" t="s">
        <v>121</v>
      </c>
    </row>
    <row r="167" s="13" customFormat="1">
      <c r="A167" s="13"/>
      <c r="B167" s="235"/>
      <c r="C167" s="236"/>
      <c r="D167" s="237" t="s">
        <v>136</v>
      </c>
      <c r="E167" s="238" t="s">
        <v>1</v>
      </c>
      <c r="F167" s="239" t="s">
        <v>84</v>
      </c>
      <c r="G167" s="236"/>
      <c r="H167" s="240">
        <v>1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136</v>
      </c>
      <c r="AU167" s="246" t="s">
        <v>86</v>
      </c>
      <c r="AV167" s="13" t="s">
        <v>86</v>
      </c>
      <c r="AW167" s="13" t="s">
        <v>34</v>
      </c>
      <c r="AX167" s="13" t="s">
        <v>76</v>
      </c>
      <c r="AY167" s="246" t="s">
        <v>121</v>
      </c>
    </row>
    <row r="168" s="12" customFormat="1" ht="22.8" customHeight="1">
      <c r="A168" s="12"/>
      <c r="B168" s="201"/>
      <c r="C168" s="202"/>
      <c r="D168" s="203" t="s">
        <v>75</v>
      </c>
      <c r="E168" s="215" t="s">
        <v>375</v>
      </c>
      <c r="F168" s="215" t="s">
        <v>376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SUM(P169:P184)</f>
        <v>0</v>
      </c>
      <c r="Q168" s="209"/>
      <c r="R168" s="210">
        <f>SUM(R169:R184)</f>
        <v>0</v>
      </c>
      <c r="S168" s="209"/>
      <c r="T168" s="211">
        <f>SUM(T169:T184)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155</v>
      </c>
      <c r="AT168" s="213" t="s">
        <v>75</v>
      </c>
      <c r="AU168" s="213" t="s">
        <v>84</v>
      </c>
      <c r="AY168" s="212" t="s">
        <v>121</v>
      </c>
      <c r="BK168" s="214">
        <f>SUM(BK169:BK184)</f>
        <v>0</v>
      </c>
    </row>
    <row r="169" s="2" customFormat="1" ht="16.5" customHeight="1">
      <c r="A169" s="37"/>
      <c r="B169" s="38"/>
      <c r="C169" s="217" t="s">
        <v>161</v>
      </c>
      <c r="D169" s="217" t="s">
        <v>126</v>
      </c>
      <c r="E169" s="218" t="s">
        <v>377</v>
      </c>
      <c r="F169" s="219" t="s">
        <v>378</v>
      </c>
      <c r="G169" s="220" t="s">
        <v>328</v>
      </c>
      <c r="H169" s="221">
        <v>1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41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329</v>
      </c>
      <c r="AT169" s="228" t="s">
        <v>126</v>
      </c>
      <c r="AU169" s="228" t="s">
        <v>86</v>
      </c>
      <c r="AY169" s="16" t="s">
        <v>121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329</v>
      </c>
      <c r="BM169" s="228" t="s">
        <v>379</v>
      </c>
    </row>
    <row r="170" s="14" customFormat="1">
      <c r="A170" s="14"/>
      <c r="B170" s="247"/>
      <c r="C170" s="248"/>
      <c r="D170" s="237" t="s">
        <v>136</v>
      </c>
      <c r="E170" s="249" t="s">
        <v>1</v>
      </c>
      <c r="F170" s="250" t="s">
        <v>380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136</v>
      </c>
      <c r="AU170" s="256" t="s">
        <v>86</v>
      </c>
      <c r="AV170" s="14" t="s">
        <v>84</v>
      </c>
      <c r="AW170" s="14" t="s">
        <v>34</v>
      </c>
      <c r="AX170" s="14" t="s">
        <v>76</v>
      </c>
      <c r="AY170" s="256" t="s">
        <v>121</v>
      </c>
    </row>
    <row r="171" s="14" customFormat="1">
      <c r="A171" s="14"/>
      <c r="B171" s="247"/>
      <c r="C171" s="248"/>
      <c r="D171" s="237" t="s">
        <v>136</v>
      </c>
      <c r="E171" s="249" t="s">
        <v>1</v>
      </c>
      <c r="F171" s="250" t="s">
        <v>381</v>
      </c>
      <c r="G171" s="248"/>
      <c r="H171" s="249" t="s">
        <v>1</v>
      </c>
      <c r="I171" s="251"/>
      <c r="J171" s="248"/>
      <c r="K171" s="248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136</v>
      </c>
      <c r="AU171" s="256" t="s">
        <v>86</v>
      </c>
      <c r="AV171" s="14" t="s">
        <v>84</v>
      </c>
      <c r="AW171" s="14" t="s">
        <v>34</v>
      </c>
      <c r="AX171" s="14" t="s">
        <v>76</v>
      </c>
      <c r="AY171" s="256" t="s">
        <v>121</v>
      </c>
    </row>
    <row r="172" s="14" customFormat="1">
      <c r="A172" s="14"/>
      <c r="B172" s="247"/>
      <c r="C172" s="248"/>
      <c r="D172" s="237" t="s">
        <v>136</v>
      </c>
      <c r="E172" s="249" t="s">
        <v>1</v>
      </c>
      <c r="F172" s="250" t="s">
        <v>382</v>
      </c>
      <c r="G172" s="248"/>
      <c r="H172" s="249" t="s">
        <v>1</v>
      </c>
      <c r="I172" s="251"/>
      <c r="J172" s="248"/>
      <c r="K172" s="248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136</v>
      </c>
      <c r="AU172" s="256" t="s">
        <v>86</v>
      </c>
      <c r="AV172" s="14" t="s">
        <v>84</v>
      </c>
      <c r="AW172" s="14" t="s">
        <v>34</v>
      </c>
      <c r="AX172" s="14" t="s">
        <v>76</v>
      </c>
      <c r="AY172" s="256" t="s">
        <v>121</v>
      </c>
    </row>
    <row r="173" s="14" customFormat="1">
      <c r="A173" s="14"/>
      <c r="B173" s="247"/>
      <c r="C173" s="248"/>
      <c r="D173" s="237" t="s">
        <v>136</v>
      </c>
      <c r="E173" s="249" t="s">
        <v>1</v>
      </c>
      <c r="F173" s="250" t="s">
        <v>383</v>
      </c>
      <c r="G173" s="248"/>
      <c r="H173" s="249" t="s">
        <v>1</v>
      </c>
      <c r="I173" s="251"/>
      <c r="J173" s="248"/>
      <c r="K173" s="248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136</v>
      </c>
      <c r="AU173" s="256" t="s">
        <v>86</v>
      </c>
      <c r="AV173" s="14" t="s">
        <v>84</v>
      </c>
      <c r="AW173" s="14" t="s">
        <v>34</v>
      </c>
      <c r="AX173" s="14" t="s">
        <v>76</v>
      </c>
      <c r="AY173" s="256" t="s">
        <v>121</v>
      </c>
    </row>
    <row r="174" s="14" customFormat="1">
      <c r="A174" s="14"/>
      <c r="B174" s="247"/>
      <c r="C174" s="248"/>
      <c r="D174" s="237" t="s">
        <v>136</v>
      </c>
      <c r="E174" s="249" t="s">
        <v>1</v>
      </c>
      <c r="F174" s="250" t="s">
        <v>384</v>
      </c>
      <c r="G174" s="248"/>
      <c r="H174" s="249" t="s">
        <v>1</v>
      </c>
      <c r="I174" s="251"/>
      <c r="J174" s="248"/>
      <c r="K174" s="248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136</v>
      </c>
      <c r="AU174" s="256" t="s">
        <v>86</v>
      </c>
      <c r="AV174" s="14" t="s">
        <v>84</v>
      </c>
      <c r="AW174" s="14" t="s">
        <v>34</v>
      </c>
      <c r="AX174" s="14" t="s">
        <v>76</v>
      </c>
      <c r="AY174" s="256" t="s">
        <v>121</v>
      </c>
    </row>
    <row r="175" s="13" customFormat="1">
      <c r="A175" s="13"/>
      <c r="B175" s="235"/>
      <c r="C175" s="236"/>
      <c r="D175" s="237" t="s">
        <v>136</v>
      </c>
      <c r="E175" s="238" t="s">
        <v>1</v>
      </c>
      <c r="F175" s="239" t="s">
        <v>84</v>
      </c>
      <c r="G175" s="236"/>
      <c r="H175" s="240">
        <v>1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136</v>
      </c>
      <c r="AU175" s="246" t="s">
        <v>86</v>
      </c>
      <c r="AV175" s="13" t="s">
        <v>86</v>
      </c>
      <c r="AW175" s="13" t="s">
        <v>34</v>
      </c>
      <c r="AX175" s="13" t="s">
        <v>76</v>
      </c>
      <c r="AY175" s="246" t="s">
        <v>121</v>
      </c>
    </row>
    <row r="176" s="2" customFormat="1" ht="16.5" customHeight="1">
      <c r="A176" s="37"/>
      <c r="B176" s="38"/>
      <c r="C176" s="217" t="s">
        <v>166</v>
      </c>
      <c r="D176" s="217" t="s">
        <v>126</v>
      </c>
      <c r="E176" s="218" t="s">
        <v>385</v>
      </c>
      <c r="F176" s="219" t="s">
        <v>386</v>
      </c>
      <c r="G176" s="220" t="s">
        <v>328</v>
      </c>
      <c r="H176" s="221">
        <v>1</v>
      </c>
      <c r="I176" s="222"/>
      <c r="J176" s="223">
        <f>ROUND(I176*H176,2)</f>
        <v>0</v>
      </c>
      <c r="K176" s="219" t="s">
        <v>1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329</v>
      </c>
      <c r="AT176" s="228" t="s">
        <v>126</v>
      </c>
      <c r="AU176" s="228" t="s">
        <v>86</v>
      </c>
      <c r="AY176" s="16" t="s">
        <v>121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329</v>
      </c>
      <c r="BM176" s="228" t="s">
        <v>387</v>
      </c>
    </row>
    <row r="177" s="14" customFormat="1">
      <c r="A177" s="14"/>
      <c r="B177" s="247"/>
      <c r="C177" s="248"/>
      <c r="D177" s="237" t="s">
        <v>136</v>
      </c>
      <c r="E177" s="249" t="s">
        <v>1</v>
      </c>
      <c r="F177" s="250" t="s">
        <v>388</v>
      </c>
      <c r="G177" s="248"/>
      <c r="H177" s="249" t="s">
        <v>1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136</v>
      </c>
      <c r="AU177" s="256" t="s">
        <v>86</v>
      </c>
      <c r="AV177" s="14" t="s">
        <v>84</v>
      </c>
      <c r="AW177" s="14" t="s">
        <v>34</v>
      </c>
      <c r="AX177" s="14" t="s">
        <v>76</v>
      </c>
      <c r="AY177" s="256" t="s">
        <v>121</v>
      </c>
    </row>
    <row r="178" s="14" customFormat="1">
      <c r="A178" s="14"/>
      <c r="B178" s="247"/>
      <c r="C178" s="248"/>
      <c r="D178" s="237" t="s">
        <v>136</v>
      </c>
      <c r="E178" s="249" t="s">
        <v>1</v>
      </c>
      <c r="F178" s="250" t="s">
        <v>389</v>
      </c>
      <c r="G178" s="248"/>
      <c r="H178" s="249" t="s">
        <v>1</v>
      </c>
      <c r="I178" s="251"/>
      <c r="J178" s="248"/>
      <c r="K178" s="248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136</v>
      </c>
      <c r="AU178" s="256" t="s">
        <v>86</v>
      </c>
      <c r="AV178" s="14" t="s">
        <v>84</v>
      </c>
      <c r="AW178" s="14" t="s">
        <v>34</v>
      </c>
      <c r="AX178" s="14" t="s">
        <v>76</v>
      </c>
      <c r="AY178" s="256" t="s">
        <v>121</v>
      </c>
    </row>
    <row r="179" s="13" customFormat="1">
      <c r="A179" s="13"/>
      <c r="B179" s="235"/>
      <c r="C179" s="236"/>
      <c r="D179" s="237" t="s">
        <v>136</v>
      </c>
      <c r="E179" s="238" t="s">
        <v>1</v>
      </c>
      <c r="F179" s="239" t="s">
        <v>84</v>
      </c>
      <c r="G179" s="236"/>
      <c r="H179" s="240">
        <v>1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136</v>
      </c>
      <c r="AU179" s="246" t="s">
        <v>86</v>
      </c>
      <c r="AV179" s="13" t="s">
        <v>86</v>
      </c>
      <c r="AW179" s="13" t="s">
        <v>34</v>
      </c>
      <c r="AX179" s="13" t="s">
        <v>76</v>
      </c>
      <c r="AY179" s="246" t="s">
        <v>121</v>
      </c>
    </row>
    <row r="180" s="2" customFormat="1" ht="16.5" customHeight="1">
      <c r="A180" s="37"/>
      <c r="B180" s="38"/>
      <c r="C180" s="217" t="s">
        <v>172</v>
      </c>
      <c r="D180" s="217" t="s">
        <v>126</v>
      </c>
      <c r="E180" s="218" t="s">
        <v>390</v>
      </c>
      <c r="F180" s="219" t="s">
        <v>391</v>
      </c>
      <c r="G180" s="220" t="s">
        <v>328</v>
      </c>
      <c r="H180" s="221">
        <v>1</v>
      </c>
      <c r="I180" s="222"/>
      <c r="J180" s="223">
        <f>ROUND(I180*H180,2)</f>
        <v>0</v>
      </c>
      <c r="K180" s="219" t="s">
        <v>1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329</v>
      </c>
      <c r="AT180" s="228" t="s">
        <v>126</v>
      </c>
      <c r="AU180" s="228" t="s">
        <v>86</v>
      </c>
      <c r="AY180" s="16" t="s">
        <v>121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329</v>
      </c>
      <c r="BM180" s="228" t="s">
        <v>392</v>
      </c>
    </row>
    <row r="181" s="14" customFormat="1">
      <c r="A181" s="14"/>
      <c r="B181" s="247"/>
      <c r="C181" s="248"/>
      <c r="D181" s="237" t="s">
        <v>136</v>
      </c>
      <c r="E181" s="249" t="s">
        <v>1</v>
      </c>
      <c r="F181" s="250" t="s">
        <v>393</v>
      </c>
      <c r="G181" s="248"/>
      <c r="H181" s="249" t="s">
        <v>1</v>
      </c>
      <c r="I181" s="251"/>
      <c r="J181" s="248"/>
      <c r="K181" s="248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136</v>
      </c>
      <c r="AU181" s="256" t="s">
        <v>86</v>
      </c>
      <c r="AV181" s="14" t="s">
        <v>84</v>
      </c>
      <c r="AW181" s="14" t="s">
        <v>34</v>
      </c>
      <c r="AX181" s="14" t="s">
        <v>76</v>
      </c>
      <c r="AY181" s="256" t="s">
        <v>121</v>
      </c>
    </row>
    <row r="182" s="14" customFormat="1">
      <c r="A182" s="14"/>
      <c r="B182" s="247"/>
      <c r="C182" s="248"/>
      <c r="D182" s="237" t="s">
        <v>136</v>
      </c>
      <c r="E182" s="249" t="s">
        <v>1</v>
      </c>
      <c r="F182" s="250" t="s">
        <v>394</v>
      </c>
      <c r="G182" s="248"/>
      <c r="H182" s="249" t="s">
        <v>1</v>
      </c>
      <c r="I182" s="251"/>
      <c r="J182" s="248"/>
      <c r="K182" s="248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136</v>
      </c>
      <c r="AU182" s="256" t="s">
        <v>86</v>
      </c>
      <c r="AV182" s="14" t="s">
        <v>84</v>
      </c>
      <c r="AW182" s="14" t="s">
        <v>34</v>
      </c>
      <c r="AX182" s="14" t="s">
        <v>76</v>
      </c>
      <c r="AY182" s="256" t="s">
        <v>121</v>
      </c>
    </row>
    <row r="183" s="14" customFormat="1">
      <c r="A183" s="14"/>
      <c r="B183" s="247"/>
      <c r="C183" s="248"/>
      <c r="D183" s="237" t="s">
        <v>136</v>
      </c>
      <c r="E183" s="249" t="s">
        <v>1</v>
      </c>
      <c r="F183" s="250" t="s">
        <v>395</v>
      </c>
      <c r="G183" s="248"/>
      <c r="H183" s="249" t="s">
        <v>1</v>
      </c>
      <c r="I183" s="251"/>
      <c r="J183" s="248"/>
      <c r="K183" s="248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136</v>
      </c>
      <c r="AU183" s="256" t="s">
        <v>86</v>
      </c>
      <c r="AV183" s="14" t="s">
        <v>84</v>
      </c>
      <c r="AW183" s="14" t="s">
        <v>34</v>
      </c>
      <c r="AX183" s="14" t="s">
        <v>76</v>
      </c>
      <c r="AY183" s="256" t="s">
        <v>121</v>
      </c>
    </row>
    <row r="184" s="13" customFormat="1">
      <c r="A184" s="13"/>
      <c r="B184" s="235"/>
      <c r="C184" s="236"/>
      <c r="D184" s="237" t="s">
        <v>136</v>
      </c>
      <c r="E184" s="238" t="s">
        <v>1</v>
      </c>
      <c r="F184" s="239" t="s">
        <v>84</v>
      </c>
      <c r="G184" s="236"/>
      <c r="H184" s="240">
        <v>1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136</v>
      </c>
      <c r="AU184" s="246" t="s">
        <v>86</v>
      </c>
      <c r="AV184" s="13" t="s">
        <v>86</v>
      </c>
      <c r="AW184" s="13" t="s">
        <v>34</v>
      </c>
      <c r="AX184" s="13" t="s">
        <v>76</v>
      </c>
      <c r="AY184" s="246" t="s">
        <v>121</v>
      </c>
    </row>
    <row r="185" s="12" customFormat="1" ht="22.8" customHeight="1">
      <c r="A185" s="12"/>
      <c r="B185" s="201"/>
      <c r="C185" s="202"/>
      <c r="D185" s="203" t="s">
        <v>75</v>
      </c>
      <c r="E185" s="215" t="s">
        <v>396</v>
      </c>
      <c r="F185" s="215" t="s">
        <v>397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SUM(P186:P190)</f>
        <v>0</v>
      </c>
      <c r="Q185" s="209"/>
      <c r="R185" s="210">
        <f>SUM(R186:R190)</f>
        <v>0</v>
      </c>
      <c r="S185" s="209"/>
      <c r="T185" s="211">
        <f>SUM(T186:T190)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2" t="s">
        <v>155</v>
      </c>
      <c r="AT185" s="213" t="s">
        <v>75</v>
      </c>
      <c r="AU185" s="213" t="s">
        <v>84</v>
      </c>
      <c r="AY185" s="212" t="s">
        <v>121</v>
      </c>
      <c r="BK185" s="214">
        <f>SUM(BK186:BK190)</f>
        <v>0</v>
      </c>
    </row>
    <row r="186" s="2" customFormat="1" ht="16.5" customHeight="1">
      <c r="A186" s="37"/>
      <c r="B186" s="38"/>
      <c r="C186" s="217" t="s">
        <v>122</v>
      </c>
      <c r="D186" s="217" t="s">
        <v>126</v>
      </c>
      <c r="E186" s="218" t="s">
        <v>398</v>
      </c>
      <c r="F186" s="219" t="s">
        <v>399</v>
      </c>
      <c r="G186" s="220" t="s">
        <v>328</v>
      </c>
      <c r="H186" s="221">
        <v>1</v>
      </c>
      <c r="I186" s="222"/>
      <c r="J186" s="223">
        <f>ROUND(I186*H186,2)</f>
        <v>0</v>
      </c>
      <c r="K186" s="219" t="s">
        <v>1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329</v>
      </c>
      <c r="AT186" s="228" t="s">
        <v>126</v>
      </c>
      <c r="AU186" s="228" t="s">
        <v>86</v>
      </c>
      <c r="AY186" s="16" t="s">
        <v>121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329</v>
      </c>
      <c r="BM186" s="228" t="s">
        <v>400</v>
      </c>
    </row>
    <row r="187" s="14" customFormat="1">
      <c r="A187" s="14"/>
      <c r="B187" s="247"/>
      <c r="C187" s="248"/>
      <c r="D187" s="237" t="s">
        <v>136</v>
      </c>
      <c r="E187" s="249" t="s">
        <v>1</v>
      </c>
      <c r="F187" s="250" t="s">
        <v>401</v>
      </c>
      <c r="G187" s="248"/>
      <c r="H187" s="249" t="s">
        <v>1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136</v>
      </c>
      <c r="AU187" s="256" t="s">
        <v>86</v>
      </c>
      <c r="AV187" s="14" t="s">
        <v>84</v>
      </c>
      <c r="AW187" s="14" t="s">
        <v>34</v>
      </c>
      <c r="AX187" s="14" t="s">
        <v>76</v>
      </c>
      <c r="AY187" s="256" t="s">
        <v>121</v>
      </c>
    </row>
    <row r="188" s="14" customFormat="1">
      <c r="A188" s="14"/>
      <c r="B188" s="247"/>
      <c r="C188" s="248"/>
      <c r="D188" s="237" t="s">
        <v>136</v>
      </c>
      <c r="E188" s="249" t="s">
        <v>1</v>
      </c>
      <c r="F188" s="250" t="s">
        <v>402</v>
      </c>
      <c r="G188" s="248"/>
      <c r="H188" s="249" t="s">
        <v>1</v>
      </c>
      <c r="I188" s="251"/>
      <c r="J188" s="248"/>
      <c r="K188" s="248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136</v>
      </c>
      <c r="AU188" s="256" t="s">
        <v>86</v>
      </c>
      <c r="AV188" s="14" t="s">
        <v>84</v>
      </c>
      <c r="AW188" s="14" t="s">
        <v>34</v>
      </c>
      <c r="AX188" s="14" t="s">
        <v>76</v>
      </c>
      <c r="AY188" s="256" t="s">
        <v>121</v>
      </c>
    </row>
    <row r="189" s="14" customFormat="1">
      <c r="A189" s="14"/>
      <c r="B189" s="247"/>
      <c r="C189" s="248"/>
      <c r="D189" s="237" t="s">
        <v>136</v>
      </c>
      <c r="E189" s="249" t="s">
        <v>1</v>
      </c>
      <c r="F189" s="250" t="s">
        <v>403</v>
      </c>
      <c r="G189" s="248"/>
      <c r="H189" s="249" t="s">
        <v>1</v>
      </c>
      <c r="I189" s="251"/>
      <c r="J189" s="248"/>
      <c r="K189" s="248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136</v>
      </c>
      <c r="AU189" s="256" t="s">
        <v>86</v>
      </c>
      <c r="AV189" s="14" t="s">
        <v>84</v>
      </c>
      <c r="AW189" s="14" t="s">
        <v>34</v>
      </c>
      <c r="AX189" s="14" t="s">
        <v>76</v>
      </c>
      <c r="AY189" s="256" t="s">
        <v>121</v>
      </c>
    </row>
    <row r="190" s="13" customFormat="1">
      <c r="A190" s="13"/>
      <c r="B190" s="235"/>
      <c r="C190" s="236"/>
      <c r="D190" s="237" t="s">
        <v>136</v>
      </c>
      <c r="E190" s="238" t="s">
        <v>1</v>
      </c>
      <c r="F190" s="239" t="s">
        <v>84</v>
      </c>
      <c r="G190" s="236"/>
      <c r="H190" s="240">
        <v>1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136</v>
      </c>
      <c r="AU190" s="246" t="s">
        <v>86</v>
      </c>
      <c r="AV190" s="13" t="s">
        <v>86</v>
      </c>
      <c r="AW190" s="13" t="s">
        <v>34</v>
      </c>
      <c r="AX190" s="13" t="s">
        <v>76</v>
      </c>
      <c r="AY190" s="246" t="s">
        <v>121</v>
      </c>
    </row>
    <row r="191" s="12" customFormat="1" ht="22.8" customHeight="1">
      <c r="A191" s="12"/>
      <c r="B191" s="201"/>
      <c r="C191" s="202"/>
      <c r="D191" s="203" t="s">
        <v>75</v>
      </c>
      <c r="E191" s="215" t="s">
        <v>404</v>
      </c>
      <c r="F191" s="215" t="s">
        <v>405</v>
      </c>
      <c r="G191" s="202"/>
      <c r="H191" s="202"/>
      <c r="I191" s="205"/>
      <c r="J191" s="216">
        <f>BK191</f>
        <v>0</v>
      </c>
      <c r="K191" s="202"/>
      <c r="L191" s="207"/>
      <c r="M191" s="208"/>
      <c r="N191" s="209"/>
      <c r="O191" s="209"/>
      <c r="P191" s="210">
        <f>SUM(P192:P209)</f>
        <v>0</v>
      </c>
      <c r="Q191" s="209"/>
      <c r="R191" s="210">
        <f>SUM(R192:R209)</f>
        <v>0</v>
      </c>
      <c r="S191" s="209"/>
      <c r="T191" s="211">
        <f>SUM(T192:T209)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2" t="s">
        <v>155</v>
      </c>
      <c r="AT191" s="213" t="s">
        <v>75</v>
      </c>
      <c r="AU191" s="213" t="s">
        <v>84</v>
      </c>
      <c r="AY191" s="212" t="s">
        <v>121</v>
      </c>
      <c r="BK191" s="214">
        <f>SUM(BK192:BK209)</f>
        <v>0</v>
      </c>
    </row>
    <row r="192" s="2" customFormat="1" ht="16.5" customHeight="1">
      <c r="A192" s="37"/>
      <c r="B192" s="38"/>
      <c r="C192" s="217" t="s">
        <v>187</v>
      </c>
      <c r="D192" s="217" t="s">
        <v>126</v>
      </c>
      <c r="E192" s="218" t="s">
        <v>406</v>
      </c>
      <c r="F192" s="219" t="s">
        <v>407</v>
      </c>
      <c r="G192" s="220" t="s">
        <v>328</v>
      </c>
      <c r="H192" s="221">
        <v>1</v>
      </c>
      <c r="I192" s="222"/>
      <c r="J192" s="223">
        <f>ROUND(I192*H192,2)</f>
        <v>0</v>
      </c>
      <c r="K192" s="219" t="s">
        <v>1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329</v>
      </c>
      <c r="AT192" s="228" t="s">
        <v>126</v>
      </c>
      <c r="AU192" s="228" t="s">
        <v>86</v>
      </c>
      <c r="AY192" s="16" t="s">
        <v>121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329</v>
      </c>
      <c r="BM192" s="228" t="s">
        <v>408</v>
      </c>
    </row>
    <row r="193" s="14" customFormat="1">
      <c r="A193" s="14"/>
      <c r="B193" s="247"/>
      <c r="C193" s="248"/>
      <c r="D193" s="237" t="s">
        <v>136</v>
      </c>
      <c r="E193" s="249" t="s">
        <v>1</v>
      </c>
      <c r="F193" s="250" t="s">
        <v>409</v>
      </c>
      <c r="G193" s="248"/>
      <c r="H193" s="249" t="s">
        <v>1</v>
      </c>
      <c r="I193" s="251"/>
      <c r="J193" s="248"/>
      <c r="K193" s="248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136</v>
      </c>
      <c r="AU193" s="256" t="s">
        <v>86</v>
      </c>
      <c r="AV193" s="14" t="s">
        <v>84</v>
      </c>
      <c r="AW193" s="14" t="s">
        <v>34</v>
      </c>
      <c r="AX193" s="14" t="s">
        <v>76</v>
      </c>
      <c r="AY193" s="256" t="s">
        <v>121</v>
      </c>
    </row>
    <row r="194" s="14" customFormat="1">
      <c r="A194" s="14"/>
      <c r="B194" s="247"/>
      <c r="C194" s="248"/>
      <c r="D194" s="237" t="s">
        <v>136</v>
      </c>
      <c r="E194" s="249" t="s">
        <v>1</v>
      </c>
      <c r="F194" s="250" t="s">
        <v>410</v>
      </c>
      <c r="G194" s="248"/>
      <c r="H194" s="249" t="s">
        <v>1</v>
      </c>
      <c r="I194" s="251"/>
      <c r="J194" s="248"/>
      <c r="K194" s="248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136</v>
      </c>
      <c r="AU194" s="256" t="s">
        <v>86</v>
      </c>
      <c r="AV194" s="14" t="s">
        <v>84</v>
      </c>
      <c r="AW194" s="14" t="s">
        <v>34</v>
      </c>
      <c r="AX194" s="14" t="s">
        <v>76</v>
      </c>
      <c r="AY194" s="256" t="s">
        <v>121</v>
      </c>
    </row>
    <row r="195" s="14" customFormat="1">
      <c r="A195" s="14"/>
      <c r="B195" s="247"/>
      <c r="C195" s="248"/>
      <c r="D195" s="237" t="s">
        <v>136</v>
      </c>
      <c r="E195" s="249" t="s">
        <v>1</v>
      </c>
      <c r="F195" s="250" t="s">
        <v>411</v>
      </c>
      <c r="G195" s="248"/>
      <c r="H195" s="249" t="s">
        <v>1</v>
      </c>
      <c r="I195" s="251"/>
      <c r="J195" s="248"/>
      <c r="K195" s="248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136</v>
      </c>
      <c r="AU195" s="256" t="s">
        <v>86</v>
      </c>
      <c r="AV195" s="14" t="s">
        <v>84</v>
      </c>
      <c r="AW195" s="14" t="s">
        <v>34</v>
      </c>
      <c r="AX195" s="14" t="s">
        <v>76</v>
      </c>
      <c r="AY195" s="256" t="s">
        <v>121</v>
      </c>
    </row>
    <row r="196" s="14" customFormat="1">
      <c r="A196" s="14"/>
      <c r="B196" s="247"/>
      <c r="C196" s="248"/>
      <c r="D196" s="237" t="s">
        <v>136</v>
      </c>
      <c r="E196" s="249" t="s">
        <v>1</v>
      </c>
      <c r="F196" s="250" t="s">
        <v>412</v>
      </c>
      <c r="G196" s="248"/>
      <c r="H196" s="249" t="s">
        <v>1</v>
      </c>
      <c r="I196" s="251"/>
      <c r="J196" s="248"/>
      <c r="K196" s="248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136</v>
      </c>
      <c r="AU196" s="256" t="s">
        <v>86</v>
      </c>
      <c r="AV196" s="14" t="s">
        <v>84</v>
      </c>
      <c r="AW196" s="14" t="s">
        <v>34</v>
      </c>
      <c r="AX196" s="14" t="s">
        <v>76</v>
      </c>
      <c r="AY196" s="256" t="s">
        <v>121</v>
      </c>
    </row>
    <row r="197" s="13" customFormat="1">
      <c r="A197" s="13"/>
      <c r="B197" s="235"/>
      <c r="C197" s="236"/>
      <c r="D197" s="237" t="s">
        <v>136</v>
      </c>
      <c r="E197" s="238" t="s">
        <v>1</v>
      </c>
      <c r="F197" s="239" t="s">
        <v>84</v>
      </c>
      <c r="G197" s="236"/>
      <c r="H197" s="240">
        <v>1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136</v>
      </c>
      <c r="AU197" s="246" t="s">
        <v>86</v>
      </c>
      <c r="AV197" s="13" t="s">
        <v>86</v>
      </c>
      <c r="AW197" s="13" t="s">
        <v>34</v>
      </c>
      <c r="AX197" s="13" t="s">
        <v>76</v>
      </c>
      <c r="AY197" s="246" t="s">
        <v>121</v>
      </c>
    </row>
    <row r="198" s="2" customFormat="1" ht="16.5" customHeight="1">
      <c r="A198" s="37"/>
      <c r="B198" s="38"/>
      <c r="C198" s="217" t="s">
        <v>192</v>
      </c>
      <c r="D198" s="217" t="s">
        <v>126</v>
      </c>
      <c r="E198" s="218" t="s">
        <v>413</v>
      </c>
      <c r="F198" s="219" t="s">
        <v>405</v>
      </c>
      <c r="G198" s="220" t="s">
        <v>328</v>
      </c>
      <c r="H198" s="221">
        <v>1</v>
      </c>
      <c r="I198" s="222"/>
      <c r="J198" s="223">
        <f>ROUND(I198*H198,2)</f>
        <v>0</v>
      </c>
      <c r="K198" s="219" t="s">
        <v>1</v>
      </c>
      <c r="L198" s="43"/>
      <c r="M198" s="224" t="s">
        <v>1</v>
      </c>
      <c r="N198" s="225" t="s">
        <v>41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329</v>
      </c>
      <c r="AT198" s="228" t="s">
        <v>126</v>
      </c>
      <c r="AU198" s="228" t="s">
        <v>86</v>
      </c>
      <c r="AY198" s="16" t="s">
        <v>121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84</v>
      </c>
      <c r="BK198" s="229">
        <f>ROUND(I198*H198,2)</f>
        <v>0</v>
      </c>
      <c r="BL198" s="16" t="s">
        <v>329</v>
      </c>
      <c r="BM198" s="228" t="s">
        <v>414</v>
      </c>
    </row>
    <row r="199" s="14" customFormat="1">
      <c r="A199" s="14"/>
      <c r="B199" s="247"/>
      <c r="C199" s="248"/>
      <c r="D199" s="237" t="s">
        <v>136</v>
      </c>
      <c r="E199" s="249" t="s">
        <v>1</v>
      </c>
      <c r="F199" s="250" t="s">
        <v>415</v>
      </c>
      <c r="G199" s="248"/>
      <c r="H199" s="249" t="s">
        <v>1</v>
      </c>
      <c r="I199" s="251"/>
      <c r="J199" s="248"/>
      <c r="K199" s="248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136</v>
      </c>
      <c r="AU199" s="256" t="s">
        <v>86</v>
      </c>
      <c r="AV199" s="14" t="s">
        <v>84</v>
      </c>
      <c r="AW199" s="14" t="s">
        <v>34</v>
      </c>
      <c r="AX199" s="14" t="s">
        <v>76</v>
      </c>
      <c r="AY199" s="256" t="s">
        <v>121</v>
      </c>
    </row>
    <row r="200" s="14" customFormat="1">
      <c r="A200" s="14"/>
      <c r="B200" s="247"/>
      <c r="C200" s="248"/>
      <c r="D200" s="237" t="s">
        <v>136</v>
      </c>
      <c r="E200" s="249" t="s">
        <v>1</v>
      </c>
      <c r="F200" s="250" t="s">
        <v>416</v>
      </c>
      <c r="G200" s="248"/>
      <c r="H200" s="249" t="s">
        <v>1</v>
      </c>
      <c r="I200" s="251"/>
      <c r="J200" s="248"/>
      <c r="K200" s="248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136</v>
      </c>
      <c r="AU200" s="256" t="s">
        <v>86</v>
      </c>
      <c r="AV200" s="14" t="s">
        <v>84</v>
      </c>
      <c r="AW200" s="14" t="s">
        <v>34</v>
      </c>
      <c r="AX200" s="14" t="s">
        <v>76</v>
      </c>
      <c r="AY200" s="256" t="s">
        <v>121</v>
      </c>
    </row>
    <row r="201" s="14" customFormat="1">
      <c r="A201" s="14"/>
      <c r="B201" s="247"/>
      <c r="C201" s="248"/>
      <c r="D201" s="237" t="s">
        <v>136</v>
      </c>
      <c r="E201" s="249" t="s">
        <v>1</v>
      </c>
      <c r="F201" s="250" t="s">
        <v>417</v>
      </c>
      <c r="G201" s="248"/>
      <c r="H201" s="249" t="s">
        <v>1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136</v>
      </c>
      <c r="AU201" s="256" t="s">
        <v>86</v>
      </c>
      <c r="AV201" s="14" t="s">
        <v>84</v>
      </c>
      <c r="AW201" s="14" t="s">
        <v>34</v>
      </c>
      <c r="AX201" s="14" t="s">
        <v>76</v>
      </c>
      <c r="AY201" s="256" t="s">
        <v>121</v>
      </c>
    </row>
    <row r="202" s="14" customFormat="1">
      <c r="A202" s="14"/>
      <c r="B202" s="247"/>
      <c r="C202" s="248"/>
      <c r="D202" s="237" t="s">
        <v>136</v>
      </c>
      <c r="E202" s="249" t="s">
        <v>1</v>
      </c>
      <c r="F202" s="250" t="s">
        <v>418</v>
      </c>
      <c r="G202" s="248"/>
      <c r="H202" s="249" t="s">
        <v>1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136</v>
      </c>
      <c r="AU202" s="256" t="s">
        <v>86</v>
      </c>
      <c r="AV202" s="14" t="s">
        <v>84</v>
      </c>
      <c r="AW202" s="14" t="s">
        <v>34</v>
      </c>
      <c r="AX202" s="14" t="s">
        <v>76</v>
      </c>
      <c r="AY202" s="256" t="s">
        <v>121</v>
      </c>
    </row>
    <row r="203" s="14" customFormat="1">
      <c r="A203" s="14"/>
      <c r="B203" s="247"/>
      <c r="C203" s="248"/>
      <c r="D203" s="237" t="s">
        <v>136</v>
      </c>
      <c r="E203" s="249" t="s">
        <v>1</v>
      </c>
      <c r="F203" s="250" t="s">
        <v>419</v>
      </c>
      <c r="G203" s="248"/>
      <c r="H203" s="249" t="s">
        <v>1</v>
      </c>
      <c r="I203" s="251"/>
      <c r="J203" s="248"/>
      <c r="K203" s="248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136</v>
      </c>
      <c r="AU203" s="256" t="s">
        <v>86</v>
      </c>
      <c r="AV203" s="14" t="s">
        <v>84</v>
      </c>
      <c r="AW203" s="14" t="s">
        <v>34</v>
      </c>
      <c r="AX203" s="14" t="s">
        <v>76</v>
      </c>
      <c r="AY203" s="256" t="s">
        <v>121</v>
      </c>
    </row>
    <row r="204" s="14" customFormat="1">
      <c r="A204" s="14"/>
      <c r="B204" s="247"/>
      <c r="C204" s="248"/>
      <c r="D204" s="237" t="s">
        <v>136</v>
      </c>
      <c r="E204" s="249" t="s">
        <v>1</v>
      </c>
      <c r="F204" s="250" t="s">
        <v>420</v>
      </c>
      <c r="G204" s="248"/>
      <c r="H204" s="249" t="s">
        <v>1</v>
      </c>
      <c r="I204" s="251"/>
      <c r="J204" s="248"/>
      <c r="K204" s="248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136</v>
      </c>
      <c r="AU204" s="256" t="s">
        <v>86</v>
      </c>
      <c r="AV204" s="14" t="s">
        <v>84</v>
      </c>
      <c r="AW204" s="14" t="s">
        <v>34</v>
      </c>
      <c r="AX204" s="14" t="s">
        <v>76</v>
      </c>
      <c r="AY204" s="256" t="s">
        <v>121</v>
      </c>
    </row>
    <row r="205" s="14" customFormat="1">
      <c r="A205" s="14"/>
      <c r="B205" s="247"/>
      <c r="C205" s="248"/>
      <c r="D205" s="237" t="s">
        <v>136</v>
      </c>
      <c r="E205" s="249" t="s">
        <v>1</v>
      </c>
      <c r="F205" s="250" t="s">
        <v>421</v>
      </c>
      <c r="G205" s="248"/>
      <c r="H205" s="249" t="s">
        <v>1</v>
      </c>
      <c r="I205" s="251"/>
      <c r="J205" s="248"/>
      <c r="K205" s="248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136</v>
      </c>
      <c r="AU205" s="256" t="s">
        <v>86</v>
      </c>
      <c r="AV205" s="14" t="s">
        <v>84</v>
      </c>
      <c r="AW205" s="14" t="s">
        <v>34</v>
      </c>
      <c r="AX205" s="14" t="s">
        <v>76</v>
      </c>
      <c r="AY205" s="256" t="s">
        <v>121</v>
      </c>
    </row>
    <row r="206" s="14" customFormat="1">
      <c r="A206" s="14"/>
      <c r="B206" s="247"/>
      <c r="C206" s="248"/>
      <c r="D206" s="237" t="s">
        <v>136</v>
      </c>
      <c r="E206" s="249" t="s">
        <v>1</v>
      </c>
      <c r="F206" s="250" t="s">
        <v>422</v>
      </c>
      <c r="G206" s="248"/>
      <c r="H206" s="249" t="s">
        <v>1</v>
      </c>
      <c r="I206" s="251"/>
      <c r="J206" s="248"/>
      <c r="K206" s="248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136</v>
      </c>
      <c r="AU206" s="256" t="s">
        <v>86</v>
      </c>
      <c r="AV206" s="14" t="s">
        <v>84</v>
      </c>
      <c r="AW206" s="14" t="s">
        <v>34</v>
      </c>
      <c r="AX206" s="14" t="s">
        <v>76</v>
      </c>
      <c r="AY206" s="256" t="s">
        <v>121</v>
      </c>
    </row>
    <row r="207" s="14" customFormat="1">
      <c r="A207" s="14"/>
      <c r="B207" s="247"/>
      <c r="C207" s="248"/>
      <c r="D207" s="237" t="s">
        <v>136</v>
      </c>
      <c r="E207" s="249" t="s">
        <v>1</v>
      </c>
      <c r="F207" s="250" t="s">
        <v>423</v>
      </c>
      <c r="G207" s="248"/>
      <c r="H207" s="249" t="s">
        <v>1</v>
      </c>
      <c r="I207" s="251"/>
      <c r="J207" s="248"/>
      <c r="K207" s="248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136</v>
      </c>
      <c r="AU207" s="256" t="s">
        <v>86</v>
      </c>
      <c r="AV207" s="14" t="s">
        <v>84</v>
      </c>
      <c r="AW207" s="14" t="s">
        <v>34</v>
      </c>
      <c r="AX207" s="14" t="s">
        <v>76</v>
      </c>
      <c r="AY207" s="256" t="s">
        <v>121</v>
      </c>
    </row>
    <row r="208" s="14" customFormat="1">
      <c r="A208" s="14"/>
      <c r="B208" s="247"/>
      <c r="C208" s="248"/>
      <c r="D208" s="237" t="s">
        <v>136</v>
      </c>
      <c r="E208" s="249" t="s">
        <v>1</v>
      </c>
      <c r="F208" s="250" t="s">
        <v>424</v>
      </c>
      <c r="G208" s="248"/>
      <c r="H208" s="249" t="s">
        <v>1</v>
      </c>
      <c r="I208" s="251"/>
      <c r="J208" s="248"/>
      <c r="K208" s="248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136</v>
      </c>
      <c r="AU208" s="256" t="s">
        <v>86</v>
      </c>
      <c r="AV208" s="14" t="s">
        <v>84</v>
      </c>
      <c r="AW208" s="14" t="s">
        <v>34</v>
      </c>
      <c r="AX208" s="14" t="s">
        <v>76</v>
      </c>
      <c r="AY208" s="256" t="s">
        <v>121</v>
      </c>
    </row>
    <row r="209" s="13" customFormat="1">
      <c r="A209" s="13"/>
      <c r="B209" s="235"/>
      <c r="C209" s="236"/>
      <c r="D209" s="237" t="s">
        <v>136</v>
      </c>
      <c r="E209" s="238" t="s">
        <v>1</v>
      </c>
      <c r="F209" s="239" t="s">
        <v>84</v>
      </c>
      <c r="G209" s="236"/>
      <c r="H209" s="240">
        <v>1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136</v>
      </c>
      <c r="AU209" s="246" t="s">
        <v>86</v>
      </c>
      <c r="AV209" s="13" t="s">
        <v>86</v>
      </c>
      <c r="AW209" s="13" t="s">
        <v>34</v>
      </c>
      <c r="AX209" s="13" t="s">
        <v>76</v>
      </c>
      <c r="AY209" s="246" t="s">
        <v>121</v>
      </c>
    </row>
    <row r="210" s="12" customFormat="1" ht="22.8" customHeight="1">
      <c r="A210" s="12"/>
      <c r="B210" s="201"/>
      <c r="C210" s="202"/>
      <c r="D210" s="203" t="s">
        <v>75</v>
      </c>
      <c r="E210" s="215" t="s">
        <v>425</v>
      </c>
      <c r="F210" s="215" t="s">
        <v>426</v>
      </c>
      <c r="G210" s="202"/>
      <c r="H210" s="202"/>
      <c r="I210" s="205"/>
      <c r="J210" s="216">
        <f>BK210</f>
        <v>0</v>
      </c>
      <c r="K210" s="202"/>
      <c r="L210" s="207"/>
      <c r="M210" s="208"/>
      <c r="N210" s="209"/>
      <c r="O210" s="209"/>
      <c r="P210" s="210">
        <f>SUM(P211:P219)</f>
        <v>0</v>
      </c>
      <c r="Q210" s="209"/>
      <c r="R210" s="210">
        <f>SUM(R211:R219)</f>
        <v>0</v>
      </c>
      <c r="S210" s="209"/>
      <c r="T210" s="211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2" t="s">
        <v>155</v>
      </c>
      <c r="AT210" s="213" t="s">
        <v>75</v>
      </c>
      <c r="AU210" s="213" t="s">
        <v>84</v>
      </c>
      <c r="AY210" s="212" t="s">
        <v>121</v>
      </c>
      <c r="BK210" s="214">
        <f>SUM(BK211:BK219)</f>
        <v>0</v>
      </c>
    </row>
    <row r="211" s="2" customFormat="1" ht="16.5" customHeight="1">
      <c r="A211" s="37"/>
      <c r="B211" s="38"/>
      <c r="C211" s="217" t="s">
        <v>8</v>
      </c>
      <c r="D211" s="217" t="s">
        <v>126</v>
      </c>
      <c r="E211" s="218" t="s">
        <v>427</v>
      </c>
      <c r="F211" s="219" t="s">
        <v>428</v>
      </c>
      <c r="G211" s="220" t="s">
        <v>328</v>
      </c>
      <c r="H211" s="221">
        <v>1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329</v>
      </c>
      <c r="AT211" s="228" t="s">
        <v>126</v>
      </c>
      <c r="AU211" s="228" t="s">
        <v>86</v>
      </c>
      <c r="AY211" s="16" t="s">
        <v>121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329</v>
      </c>
      <c r="BM211" s="228" t="s">
        <v>429</v>
      </c>
    </row>
    <row r="212" s="14" customFormat="1">
      <c r="A212" s="14"/>
      <c r="B212" s="247"/>
      <c r="C212" s="248"/>
      <c r="D212" s="237" t="s">
        <v>136</v>
      </c>
      <c r="E212" s="249" t="s">
        <v>1</v>
      </c>
      <c r="F212" s="250" t="s">
        <v>430</v>
      </c>
      <c r="G212" s="248"/>
      <c r="H212" s="249" t="s">
        <v>1</v>
      </c>
      <c r="I212" s="251"/>
      <c r="J212" s="248"/>
      <c r="K212" s="248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136</v>
      </c>
      <c r="AU212" s="256" t="s">
        <v>86</v>
      </c>
      <c r="AV212" s="14" t="s">
        <v>84</v>
      </c>
      <c r="AW212" s="14" t="s">
        <v>34</v>
      </c>
      <c r="AX212" s="14" t="s">
        <v>76</v>
      </c>
      <c r="AY212" s="256" t="s">
        <v>121</v>
      </c>
    </row>
    <row r="213" s="14" customFormat="1">
      <c r="A213" s="14"/>
      <c r="B213" s="247"/>
      <c r="C213" s="248"/>
      <c r="D213" s="237" t="s">
        <v>136</v>
      </c>
      <c r="E213" s="249" t="s">
        <v>1</v>
      </c>
      <c r="F213" s="250" t="s">
        <v>431</v>
      </c>
      <c r="G213" s="248"/>
      <c r="H213" s="249" t="s">
        <v>1</v>
      </c>
      <c r="I213" s="251"/>
      <c r="J213" s="248"/>
      <c r="K213" s="248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136</v>
      </c>
      <c r="AU213" s="256" t="s">
        <v>86</v>
      </c>
      <c r="AV213" s="14" t="s">
        <v>84</v>
      </c>
      <c r="AW213" s="14" t="s">
        <v>34</v>
      </c>
      <c r="AX213" s="14" t="s">
        <v>76</v>
      </c>
      <c r="AY213" s="256" t="s">
        <v>121</v>
      </c>
    </row>
    <row r="214" s="14" customFormat="1">
      <c r="A214" s="14"/>
      <c r="B214" s="247"/>
      <c r="C214" s="248"/>
      <c r="D214" s="237" t="s">
        <v>136</v>
      </c>
      <c r="E214" s="249" t="s">
        <v>1</v>
      </c>
      <c r="F214" s="250" t="s">
        <v>432</v>
      </c>
      <c r="G214" s="248"/>
      <c r="H214" s="249" t="s">
        <v>1</v>
      </c>
      <c r="I214" s="251"/>
      <c r="J214" s="248"/>
      <c r="K214" s="248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136</v>
      </c>
      <c r="AU214" s="256" t="s">
        <v>86</v>
      </c>
      <c r="AV214" s="14" t="s">
        <v>84</v>
      </c>
      <c r="AW214" s="14" t="s">
        <v>34</v>
      </c>
      <c r="AX214" s="14" t="s">
        <v>76</v>
      </c>
      <c r="AY214" s="256" t="s">
        <v>121</v>
      </c>
    </row>
    <row r="215" s="14" customFormat="1">
      <c r="A215" s="14"/>
      <c r="B215" s="247"/>
      <c r="C215" s="248"/>
      <c r="D215" s="237" t="s">
        <v>136</v>
      </c>
      <c r="E215" s="249" t="s">
        <v>1</v>
      </c>
      <c r="F215" s="250" t="s">
        <v>433</v>
      </c>
      <c r="G215" s="248"/>
      <c r="H215" s="249" t="s">
        <v>1</v>
      </c>
      <c r="I215" s="251"/>
      <c r="J215" s="248"/>
      <c r="K215" s="248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136</v>
      </c>
      <c r="AU215" s="256" t="s">
        <v>86</v>
      </c>
      <c r="AV215" s="14" t="s">
        <v>84</v>
      </c>
      <c r="AW215" s="14" t="s">
        <v>34</v>
      </c>
      <c r="AX215" s="14" t="s">
        <v>76</v>
      </c>
      <c r="AY215" s="256" t="s">
        <v>121</v>
      </c>
    </row>
    <row r="216" s="14" customFormat="1">
      <c r="A216" s="14"/>
      <c r="B216" s="247"/>
      <c r="C216" s="248"/>
      <c r="D216" s="237" t="s">
        <v>136</v>
      </c>
      <c r="E216" s="249" t="s">
        <v>1</v>
      </c>
      <c r="F216" s="250" t="s">
        <v>434</v>
      </c>
      <c r="G216" s="248"/>
      <c r="H216" s="249" t="s">
        <v>1</v>
      </c>
      <c r="I216" s="251"/>
      <c r="J216" s="248"/>
      <c r="K216" s="248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136</v>
      </c>
      <c r="AU216" s="256" t="s">
        <v>86</v>
      </c>
      <c r="AV216" s="14" t="s">
        <v>84</v>
      </c>
      <c r="AW216" s="14" t="s">
        <v>34</v>
      </c>
      <c r="AX216" s="14" t="s">
        <v>76</v>
      </c>
      <c r="AY216" s="256" t="s">
        <v>121</v>
      </c>
    </row>
    <row r="217" s="14" customFormat="1">
      <c r="A217" s="14"/>
      <c r="B217" s="247"/>
      <c r="C217" s="248"/>
      <c r="D217" s="237" t="s">
        <v>136</v>
      </c>
      <c r="E217" s="249" t="s">
        <v>1</v>
      </c>
      <c r="F217" s="250" t="s">
        <v>435</v>
      </c>
      <c r="G217" s="248"/>
      <c r="H217" s="249" t="s">
        <v>1</v>
      </c>
      <c r="I217" s="251"/>
      <c r="J217" s="248"/>
      <c r="K217" s="248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136</v>
      </c>
      <c r="AU217" s="256" t="s">
        <v>86</v>
      </c>
      <c r="AV217" s="14" t="s">
        <v>84</v>
      </c>
      <c r="AW217" s="14" t="s">
        <v>34</v>
      </c>
      <c r="AX217" s="14" t="s">
        <v>76</v>
      </c>
      <c r="AY217" s="256" t="s">
        <v>121</v>
      </c>
    </row>
    <row r="218" s="14" customFormat="1">
      <c r="A218" s="14"/>
      <c r="B218" s="247"/>
      <c r="C218" s="248"/>
      <c r="D218" s="237" t="s">
        <v>136</v>
      </c>
      <c r="E218" s="249" t="s">
        <v>1</v>
      </c>
      <c r="F218" s="250" t="s">
        <v>436</v>
      </c>
      <c r="G218" s="248"/>
      <c r="H218" s="249" t="s">
        <v>1</v>
      </c>
      <c r="I218" s="251"/>
      <c r="J218" s="248"/>
      <c r="K218" s="248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136</v>
      </c>
      <c r="AU218" s="256" t="s">
        <v>86</v>
      </c>
      <c r="AV218" s="14" t="s">
        <v>84</v>
      </c>
      <c r="AW218" s="14" t="s">
        <v>34</v>
      </c>
      <c r="AX218" s="14" t="s">
        <v>76</v>
      </c>
      <c r="AY218" s="256" t="s">
        <v>121</v>
      </c>
    </row>
    <row r="219" s="13" customFormat="1">
      <c r="A219" s="13"/>
      <c r="B219" s="235"/>
      <c r="C219" s="236"/>
      <c r="D219" s="237" t="s">
        <v>136</v>
      </c>
      <c r="E219" s="238" t="s">
        <v>1</v>
      </c>
      <c r="F219" s="239" t="s">
        <v>84</v>
      </c>
      <c r="G219" s="236"/>
      <c r="H219" s="240">
        <v>1</v>
      </c>
      <c r="I219" s="241"/>
      <c r="J219" s="236"/>
      <c r="K219" s="236"/>
      <c r="L219" s="242"/>
      <c r="M219" s="271"/>
      <c r="N219" s="272"/>
      <c r="O219" s="272"/>
      <c r="P219" s="272"/>
      <c r="Q219" s="272"/>
      <c r="R219" s="272"/>
      <c r="S219" s="272"/>
      <c r="T219" s="27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136</v>
      </c>
      <c r="AU219" s="246" t="s">
        <v>86</v>
      </c>
      <c r="AV219" s="13" t="s">
        <v>86</v>
      </c>
      <c r="AW219" s="13" t="s">
        <v>34</v>
      </c>
      <c r="AX219" s="13" t="s">
        <v>76</v>
      </c>
      <c r="AY219" s="246" t="s">
        <v>121</v>
      </c>
    </row>
    <row r="220" s="2" customFormat="1" ht="6.96" customHeight="1">
      <c r="A220" s="37"/>
      <c r="B220" s="65"/>
      <c r="C220" s="66"/>
      <c r="D220" s="66"/>
      <c r="E220" s="66"/>
      <c r="F220" s="66"/>
      <c r="G220" s="66"/>
      <c r="H220" s="66"/>
      <c r="I220" s="66"/>
      <c r="J220" s="66"/>
      <c r="K220" s="66"/>
      <c r="L220" s="43"/>
      <c r="M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</row>
  </sheetData>
  <sheetProtection sheet="1" autoFilter="0" formatColumns="0" formatRows="0" objects="1" scenarios="1" spinCount="100000" saltValue="ae4Gi5ehxrJi576YWHXrVd3rtf21FlIcNLROIZA0M2n+6VIBx/2jN0oS548BFU8t272fttzjOA/GoXxanavsgg==" hashValue="3SFFjpCemq8jQFkF3GWAVOzphD2OYnI5iEd99UjoB/8M2ucMmRf2f8PtcbROuHlTdRNvjAeS4Wxf4Vd/lePlVA==" algorithmName="SHA-512" password="CC35"/>
  <autoFilter ref="C121:K21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Avuk</dc:creator>
  <cp:lastModifiedBy>Marek Avuk</cp:lastModifiedBy>
  <dcterms:created xsi:type="dcterms:W3CDTF">2024-08-29T09:46:26Z</dcterms:created>
  <dcterms:modified xsi:type="dcterms:W3CDTF">2024-08-29T09:46:30Z</dcterms:modified>
</cp:coreProperties>
</file>